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bookViews>
    <workbookView xWindow="0" yWindow="0" windowWidth="18495" windowHeight="7740" tabRatio="825"/>
  </bookViews>
  <sheets>
    <sheet name="MINI POUSSINE" sheetId="15" r:id="rId1"/>
    <sheet name="MINI POUSSIN" sheetId="22" r:id="rId2"/>
    <sheet name="POUSSINE" sheetId="23" r:id="rId3"/>
    <sheet name="POUSSIN" sheetId="24" r:id="rId4"/>
    <sheet name="PUPILLE F" sheetId="25" r:id="rId5"/>
    <sheet name="PUPILLE" sheetId="26" r:id="rId6"/>
    <sheet name="BENJAMINE" sheetId="28" r:id="rId7"/>
    <sheet name="BENJAMIN" sheetId="29" r:id="rId8"/>
    <sheet name="MINIME F" sheetId="30" r:id="rId9"/>
    <sheet name="MINIME H" sheetId="31" r:id="rId10"/>
    <sheet name="CADETTE" sheetId="32" r:id="rId11"/>
    <sheet name="CADET" sheetId="33" r:id="rId12"/>
    <sheet name="JUNIOR F" sheetId="34" r:id="rId13"/>
    <sheet name="JUNIOR H" sheetId="35" r:id="rId14"/>
    <sheet name="CLUBS" sheetId="14" r:id="rId15"/>
  </sheets>
  <definedNames>
    <definedName name="_xlnm._FilterDatabase" localSheetId="0" hidden="1">'MINI POUSSINE'!$C$2:$AE$19</definedName>
  </definedNames>
  <calcPr calcId="152511"/>
</workbook>
</file>

<file path=xl/calcChain.xml><?xml version="1.0" encoding="utf-8"?>
<calcChain xmlns="http://schemas.openxmlformats.org/spreadsheetml/2006/main">
  <c r="Z16" i="14"/>
  <c r="Y16"/>
  <c r="Z15"/>
  <c r="AC15"/>
  <c r="Y15"/>
  <c r="AB7" i="33"/>
  <c r="AB11"/>
  <c r="AB3"/>
  <c r="AB14"/>
  <c r="AB9"/>
  <c r="AB15"/>
  <c r="AB12"/>
  <c r="AB10"/>
  <c r="AB4"/>
  <c r="AB8"/>
  <c r="AB5"/>
  <c r="AB17"/>
  <c r="AB18"/>
  <c r="AB20"/>
  <c r="AB13"/>
  <c r="AB21"/>
  <c r="AB22"/>
  <c r="AB23"/>
  <c r="AB19"/>
  <c r="AB28"/>
  <c r="AB29"/>
  <c r="AC12" i="28"/>
  <c r="AB12"/>
  <c r="AB14"/>
  <c r="AC14"/>
  <c r="AB6" i="25"/>
  <c r="AB7"/>
  <c r="AB5"/>
  <c r="AB4"/>
  <c r="AB10"/>
  <c r="AB9"/>
  <c r="AB19"/>
  <c r="AB15"/>
  <c r="AB13"/>
  <c r="AB11"/>
  <c r="AB8"/>
  <c r="AB18"/>
  <c r="AB22"/>
  <c r="AB23"/>
  <c r="AB17"/>
  <c r="AB14"/>
  <c r="AB16"/>
  <c r="AB27"/>
  <c r="AB28"/>
  <c r="AB12"/>
  <c r="AB31"/>
  <c r="AB32"/>
  <c r="AB33"/>
  <c r="AB34"/>
  <c r="AB20"/>
  <c r="AB35"/>
  <c r="AB36"/>
  <c r="AB37"/>
  <c r="AB38"/>
  <c r="AB39"/>
  <c r="AB21"/>
  <c r="AB24"/>
  <c r="AB25"/>
  <c r="AB26"/>
  <c r="AB29"/>
  <c r="AB30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16" i="23"/>
  <c r="AB21"/>
  <c r="AB24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13"/>
  <c r="AB14"/>
  <c r="AB4"/>
  <c r="AB6"/>
  <c r="AB5"/>
  <c r="AB17"/>
  <c r="AB8"/>
  <c r="AB18"/>
  <c r="AB11"/>
  <c r="AB7"/>
  <c r="AB10"/>
  <c r="AB12"/>
  <c r="AB9"/>
  <c r="AB19"/>
  <c r="AB20"/>
  <c r="AB15"/>
  <c r="AB22"/>
  <c r="AB23"/>
  <c r="AB25"/>
  <c r="AB26"/>
  <c r="AB27"/>
  <c r="Z14" i="14"/>
  <c r="AC14"/>
  <c r="Y14"/>
  <c r="Z12"/>
  <c r="AC12"/>
  <c r="Y12"/>
  <c r="AB5" i="28"/>
  <c r="AB3"/>
  <c r="AB7"/>
  <c r="AB11"/>
  <c r="AB13"/>
  <c r="AB10"/>
  <c r="AB18"/>
  <c r="AB9"/>
  <c r="AB6"/>
  <c r="AB21"/>
  <c r="AB16"/>
  <c r="AB8"/>
  <c r="AB19"/>
  <c r="AB15"/>
  <c r="AB17"/>
  <c r="AB20"/>
  <c r="AB25"/>
  <c r="AB26"/>
  <c r="AB27"/>
  <c r="AB28"/>
  <c r="AB22"/>
  <c r="AB23"/>
  <c r="AB29"/>
  <c r="AB30"/>
  <c r="AB24"/>
  <c r="C2" i="14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AB2"/>
  <c r="A3"/>
  <c r="A4"/>
  <c r="Y3"/>
  <c r="Z3"/>
  <c r="AC3"/>
  <c r="Y5"/>
  <c r="AA5"/>
  <c r="Z5"/>
  <c r="AC5"/>
  <c r="Y4"/>
  <c r="Z4"/>
  <c r="AC4"/>
  <c r="Y7"/>
  <c r="Z7"/>
  <c r="Y9"/>
  <c r="Z9"/>
  <c r="Y11"/>
  <c r="Z11"/>
  <c r="AC11"/>
  <c r="Y6"/>
  <c r="Z6"/>
  <c r="AC6"/>
  <c r="Y13"/>
  <c r="Z13"/>
  <c r="AC13"/>
  <c r="Y8"/>
  <c r="Z8"/>
  <c r="Y10"/>
  <c r="Z10"/>
  <c r="AC10"/>
  <c r="Y17"/>
  <c r="Z17"/>
  <c r="Y18"/>
  <c r="Z18"/>
  <c r="AB3" i="35"/>
  <c r="AC3"/>
  <c r="AD3"/>
  <c r="AB7"/>
  <c r="AC7"/>
  <c r="AB5"/>
  <c r="AC5"/>
  <c r="AB4"/>
  <c r="AC4"/>
  <c r="AB9"/>
  <c r="AC9"/>
  <c r="AB16"/>
  <c r="AC16"/>
  <c r="AB17"/>
  <c r="AC17"/>
  <c r="AB6"/>
  <c r="AC6"/>
  <c r="AB8"/>
  <c r="AC8"/>
  <c r="AB12"/>
  <c r="AC12"/>
  <c r="AB13"/>
  <c r="AC13"/>
  <c r="AB14"/>
  <c r="AC14"/>
  <c r="AB10"/>
  <c r="AC10"/>
  <c r="AB11"/>
  <c r="AC11"/>
  <c r="AB15"/>
  <c r="AC15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3" i="34"/>
  <c r="AC3"/>
  <c r="AD3"/>
  <c r="AB8"/>
  <c r="AC8"/>
  <c r="AB9"/>
  <c r="AC9"/>
  <c r="AB10"/>
  <c r="AC10"/>
  <c r="AB12"/>
  <c r="AC12"/>
  <c r="AB4"/>
  <c r="AC4"/>
  <c r="AD4"/>
  <c r="AD5"/>
  <c r="AB5"/>
  <c r="AC5"/>
  <c r="AB6"/>
  <c r="AC6"/>
  <c r="AB11"/>
  <c r="AC11"/>
  <c r="AB7"/>
  <c r="AC7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C7" i="33"/>
  <c r="AC14"/>
  <c r="AC3"/>
  <c r="AC15"/>
  <c r="AB6"/>
  <c r="AC6"/>
  <c r="AC11"/>
  <c r="AC28"/>
  <c r="AC29"/>
  <c r="AB16"/>
  <c r="AC16"/>
  <c r="AC4"/>
  <c r="AC5"/>
  <c r="AC20"/>
  <c r="AC12"/>
  <c r="AC18"/>
  <c r="AC22"/>
  <c r="AC8"/>
  <c r="AC19"/>
  <c r="AB26"/>
  <c r="AC26"/>
  <c r="AB38"/>
  <c r="AC38"/>
  <c r="AB39"/>
  <c r="AC39"/>
  <c r="AC21"/>
  <c r="AC10"/>
  <c r="AB32"/>
  <c r="AC32"/>
  <c r="AC13"/>
  <c r="AB40"/>
  <c r="AC40"/>
  <c r="AB41"/>
  <c r="AC41"/>
  <c r="AC9"/>
  <c r="AC17"/>
  <c r="AC23"/>
  <c r="AB35"/>
  <c r="AC35"/>
  <c r="AB36"/>
  <c r="AC36"/>
  <c r="AB27"/>
  <c r="AC27"/>
  <c r="AB24"/>
  <c r="AC24"/>
  <c r="AB25"/>
  <c r="AC25"/>
  <c r="AB30"/>
  <c r="AC30"/>
  <c r="AB31"/>
  <c r="AC31"/>
  <c r="AB42"/>
  <c r="AC42"/>
  <c r="AB43"/>
  <c r="AC43"/>
  <c r="AB33"/>
  <c r="AC33"/>
  <c r="AB34"/>
  <c r="AC34"/>
  <c r="AB37"/>
  <c r="AC37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3" i="32"/>
  <c r="AC3"/>
  <c r="AB4"/>
  <c r="AC4"/>
  <c r="AB6"/>
  <c r="AC6"/>
  <c r="AB17"/>
  <c r="AC17"/>
  <c r="AB9"/>
  <c r="AC9"/>
  <c r="AB10"/>
  <c r="AC10"/>
  <c r="AB12"/>
  <c r="AC12"/>
  <c r="AB14"/>
  <c r="AC14"/>
  <c r="AB8"/>
  <c r="AC8"/>
  <c r="AB19"/>
  <c r="AC19"/>
  <c r="AB11"/>
  <c r="AC11"/>
  <c r="AB27"/>
  <c r="AC27"/>
  <c r="AB5"/>
  <c r="AC5"/>
  <c r="AB7"/>
  <c r="AC7"/>
  <c r="AB15"/>
  <c r="AC15"/>
  <c r="AB13"/>
  <c r="AC13"/>
  <c r="AB18"/>
  <c r="AC18"/>
  <c r="AB20"/>
  <c r="AC20"/>
  <c r="AB21"/>
  <c r="AC21"/>
  <c r="AB28"/>
  <c r="AC28"/>
  <c r="AB30"/>
  <c r="AC30"/>
  <c r="AB24"/>
  <c r="AC24"/>
  <c r="AB22"/>
  <c r="AC22"/>
  <c r="AB23"/>
  <c r="AC23"/>
  <c r="AB29"/>
  <c r="AC29"/>
  <c r="AB16"/>
  <c r="AC16"/>
  <c r="AB25"/>
  <c r="AC25"/>
  <c r="AB26"/>
  <c r="AC26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" i="31"/>
  <c r="AC4"/>
  <c r="AB3"/>
  <c r="AC3"/>
  <c r="AD3"/>
  <c r="AB27"/>
  <c r="AC27"/>
  <c r="AB6"/>
  <c r="AC6"/>
  <c r="AB7"/>
  <c r="AC7"/>
  <c r="AB5"/>
  <c r="AC5"/>
  <c r="AB10"/>
  <c r="AC10"/>
  <c r="AB32"/>
  <c r="AC32"/>
  <c r="AB12"/>
  <c r="AC12"/>
  <c r="AB33"/>
  <c r="AC33"/>
  <c r="AB19"/>
  <c r="AC19"/>
  <c r="AB25"/>
  <c r="AC25"/>
  <c r="AB18"/>
  <c r="AC18"/>
  <c r="AB35"/>
  <c r="AC35"/>
  <c r="AB36"/>
  <c r="AC36"/>
  <c r="AB8"/>
  <c r="AC8"/>
  <c r="AB15"/>
  <c r="AC15"/>
  <c r="AB30"/>
  <c r="AC30"/>
  <c r="AB21"/>
  <c r="AC21"/>
  <c r="AB17"/>
  <c r="AC17"/>
  <c r="AB38"/>
  <c r="AC38"/>
  <c r="AB39"/>
  <c r="AC39"/>
  <c r="AB23"/>
  <c r="AC23"/>
  <c r="AB22"/>
  <c r="AC22"/>
  <c r="AB40"/>
  <c r="AC40"/>
  <c r="AB41"/>
  <c r="AC41"/>
  <c r="AB11"/>
  <c r="AC11"/>
  <c r="AB16"/>
  <c r="AC16"/>
  <c r="AB43"/>
  <c r="AC43"/>
  <c r="AB48"/>
  <c r="AC48"/>
  <c r="AB49"/>
  <c r="AC49"/>
  <c r="AB13"/>
  <c r="AC13"/>
  <c r="AB9"/>
  <c r="AC9"/>
  <c r="AB24"/>
  <c r="AC24"/>
  <c r="AB28"/>
  <c r="AC28"/>
  <c r="AB26"/>
  <c r="AC26"/>
  <c r="AB42"/>
  <c r="AC42"/>
  <c r="AB14"/>
  <c r="AC14"/>
  <c r="AB44"/>
  <c r="AC44"/>
  <c r="AB45"/>
  <c r="AC45"/>
  <c r="AB29"/>
  <c r="AC29"/>
  <c r="AB31"/>
  <c r="AC31"/>
  <c r="AB20"/>
  <c r="AC20"/>
  <c r="AB34"/>
  <c r="AC34"/>
  <c r="AB37"/>
  <c r="AC37"/>
  <c r="AB46"/>
  <c r="AC46"/>
  <c r="AB47"/>
  <c r="AC47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95"/>
  <c r="AC95"/>
  <c r="AB96"/>
  <c r="AC96"/>
  <c r="AB97"/>
  <c r="AC97"/>
  <c r="AB98"/>
  <c r="AC98"/>
  <c r="AB99"/>
  <c r="AC99"/>
  <c r="AB100"/>
  <c r="AC100"/>
  <c r="AB101"/>
  <c r="AC101"/>
  <c r="AB102"/>
  <c r="AC102"/>
  <c r="AB103"/>
  <c r="AC103"/>
  <c r="AB104"/>
  <c r="AC104"/>
  <c r="AB105"/>
  <c r="AC105"/>
  <c r="AB106"/>
  <c r="AC106"/>
  <c r="AB107"/>
  <c r="AC107"/>
  <c r="AB108"/>
  <c r="AC108"/>
  <c r="AB109"/>
  <c r="AC109"/>
  <c r="AB110"/>
  <c r="AC110"/>
  <c r="AB111"/>
  <c r="AC111"/>
  <c r="AB112"/>
  <c r="AC112"/>
  <c r="AB113"/>
  <c r="AC113"/>
  <c r="AB114"/>
  <c r="AC114"/>
  <c r="AB115"/>
  <c r="AC115"/>
  <c r="AB5" i="30"/>
  <c r="AC5"/>
  <c r="AB10"/>
  <c r="AC10"/>
  <c r="AB4"/>
  <c r="AC4"/>
  <c r="AB9"/>
  <c r="AC9"/>
  <c r="AB6"/>
  <c r="AC6"/>
  <c r="AB11"/>
  <c r="AC11"/>
  <c r="AB3"/>
  <c r="AC3"/>
  <c r="AB13"/>
  <c r="AC13"/>
  <c r="AB15"/>
  <c r="AC15"/>
  <c r="AB8"/>
  <c r="AC8"/>
  <c r="AB24"/>
  <c r="AC24"/>
  <c r="AB7"/>
  <c r="AC7"/>
  <c r="AB16"/>
  <c r="AC16"/>
  <c r="AB17"/>
  <c r="AC17"/>
  <c r="AB25"/>
  <c r="AC25"/>
  <c r="AB12"/>
  <c r="AC12"/>
  <c r="AB18"/>
  <c r="AC18"/>
  <c r="AB19"/>
  <c r="AC19"/>
  <c r="AB14"/>
  <c r="AC14"/>
  <c r="AB21"/>
  <c r="AC21"/>
  <c r="AB22"/>
  <c r="AC22"/>
  <c r="AB23"/>
  <c r="AC23"/>
  <c r="AB26"/>
  <c r="AC26"/>
  <c r="AB20"/>
  <c r="AC20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3" i="29"/>
  <c r="AC3"/>
  <c r="AB4"/>
  <c r="AC4"/>
  <c r="AB7"/>
  <c r="AC7"/>
  <c r="AB15"/>
  <c r="AC15"/>
  <c r="AB6"/>
  <c r="AC6"/>
  <c r="AB5"/>
  <c r="AC5"/>
  <c r="AB8"/>
  <c r="AC8"/>
  <c r="AB12"/>
  <c r="AC12"/>
  <c r="AB10"/>
  <c r="AC10"/>
  <c r="AB13"/>
  <c r="AC13"/>
  <c r="AB9"/>
  <c r="AC9"/>
  <c r="AB37"/>
  <c r="AC37"/>
  <c r="AB38"/>
  <c r="AC38"/>
  <c r="AB11"/>
  <c r="AC11"/>
  <c r="AB20"/>
  <c r="AC20"/>
  <c r="AB21"/>
  <c r="AC21"/>
  <c r="AB29"/>
  <c r="AC29"/>
  <c r="AB16"/>
  <c r="AC16"/>
  <c r="AB14"/>
  <c r="AC14"/>
  <c r="AB17"/>
  <c r="AC17"/>
  <c r="AB24"/>
  <c r="AC24"/>
  <c r="AB19"/>
  <c r="AC19"/>
  <c r="AB33"/>
  <c r="AC33"/>
  <c r="AB27"/>
  <c r="AC27"/>
  <c r="AB31"/>
  <c r="AC31"/>
  <c r="AB32"/>
  <c r="AC32"/>
  <c r="AB23"/>
  <c r="AC23"/>
  <c r="AB48"/>
  <c r="AC48"/>
  <c r="AB49"/>
  <c r="AC49"/>
  <c r="AB30"/>
  <c r="AC30"/>
  <c r="AB25"/>
  <c r="AC25"/>
  <c r="AB53"/>
  <c r="AC53"/>
  <c r="AB54"/>
  <c r="AC54"/>
  <c r="AB55"/>
  <c r="AC55"/>
  <c r="AB40"/>
  <c r="AC40"/>
  <c r="AB42"/>
  <c r="AC42"/>
  <c r="AB63"/>
  <c r="AC63"/>
  <c r="AB64"/>
  <c r="AC64"/>
  <c r="AB65"/>
  <c r="AC65"/>
  <c r="AB18"/>
  <c r="AC18"/>
  <c r="AB36"/>
  <c r="AC36"/>
  <c r="AB45"/>
  <c r="AC45"/>
  <c r="AB26"/>
  <c r="AC26"/>
  <c r="AB39"/>
  <c r="AC39"/>
  <c r="AB22"/>
  <c r="AC22"/>
  <c r="AB28"/>
  <c r="AC28"/>
  <c r="AB43"/>
  <c r="AC43"/>
  <c r="AB44"/>
  <c r="AC44"/>
  <c r="AB46"/>
  <c r="AC46"/>
  <c r="AB57"/>
  <c r="AC57"/>
  <c r="AB56"/>
  <c r="AC56"/>
  <c r="AB50"/>
  <c r="AC50"/>
  <c r="AB34"/>
  <c r="AC34"/>
  <c r="AB35"/>
  <c r="AC35"/>
  <c r="AB58"/>
  <c r="AC58"/>
  <c r="AB59"/>
  <c r="AC59"/>
  <c r="AB41"/>
  <c r="AC41"/>
  <c r="AB60"/>
  <c r="AC60"/>
  <c r="AB61"/>
  <c r="AC61"/>
  <c r="AB47"/>
  <c r="AC47"/>
  <c r="AB51"/>
  <c r="AC51"/>
  <c r="AB52"/>
  <c r="AC52"/>
  <c r="AB62"/>
  <c r="AC62"/>
  <c r="AB66"/>
  <c r="AC66"/>
  <c r="AB67"/>
  <c r="AC67"/>
  <c r="AB68"/>
  <c r="AC68"/>
  <c r="AB69"/>
  <c r="AC69"/>
  <c r="AB4" i="28"/>
  <c r="AC4"/>
  <c r="AC3"/>
  <c r="AC7"/>
  <c r="AC5"/>
  <c r="AC9"/>
  <c r="AC6"/>
  <c r="AC10"/>
  <c r="AC16"/>
  <c r="AC8"/>
  <c r="AC13"/>
  <c r="AC18"/>
  <c r="AC11"/>
  <c r="AC21"/>
  <c r="AC19"/>
  <c r="AC15"/>
  <c r="AC17"/>
  <c r="AC20"/>
  <c r="AC25"/>
  <c r="AC26"/>
  <c r="AC27"/>
  <c r="AC28"/>
  <c r="AC22"/>
  <c r="AC23"/>
  <c r="AC29"/>
  <c r="AC30"/>
  <c r="AC24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95"/>
  <c r="AC95"/>
  <c r="AB96"/>
  <c r="AC96"/>
  <c r="AB97"/>
  <c r="AC97"/>
  <c r="AB98"/>
  <c r="AC98"/>
  <c r="AB99"/>
  <c r="AC99"/>
  <c r="AB100"/>
  <c r="AC100"/>
  <c r="AB101"/>
  <c r="AC101"/>
  <c r="AB102"/>
  <c r="AC102"/>
  <c r="AB103"/>
  <c r="AC103"/>
  <c r="AB104"/>
  <c r="AC104"/>
  <c r="AB105"/>
  <c r="AC105"/>
  <c r="AB106"/>
  <c r="AC106"/>
  <c r="AB3" i="26"/>
  <c r="AC3"/>
  <c r="AB6"/>
  <c r="AC6"/>
  <c r="AB5"/>
  <c r="AC5"/>
  <c r="AB7"/>
  <c r="AC7"/>
  <c r="AB8"/>
  <c r="AC8"/>
  <c r="AB4"/>
  <c r="AC4"/>
  <c r="AB12"/>
  <c r="AC12"/>
  <c r="AB11"/>
  <c r="AC11"/>
  <c r="AB15"/>
  <c r="AC15"/>
  <c r="AB14"/>
  <c r="AC14"/>
  <c r="AB10"/>
  <c r="AC10"/>
  <c r="AB16"/>
  <c r="AC16"/>
  <c r="AB17"/>
  <c r="AC17"/>
  <c r="AB18"/>
  <c r="AC18"/>
  <c r="AB19"/>
  <c r="AC19"/>
  <c r="AB13"/>
  <c r="AC13"/>
  <c r="AB9"/>
  <c r="AC9"/>
  <c r="AB28"/>
  <c r="AC28"/>
  <c r="AB20"/>
  <c r="AC20"/>
  <c r="AB29"/>
  <c r="AC29"/>
  <c r="AB30"/>
  <c r="AC30"/>
  <c r="AB24"/>
  <c r="AC24"/>
  <c r="AB22"/>
  <c r="AC22"/>
  <c r="AB25"/>
  <c r="AC25"/>
  <c r="AB23"/>
  <c r="AC23"/>
  <c r="AB32"/>
  <c r="AC32"/>
  <c r="AB33"/>
  <c r="AC33"/>
  <c r="AB27"/>
  <c r="AC27"/>
  <c r="AB26"/>
  <c r="AC26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31"/>
  <c r="AC31"/>
  <c r="AB48"/>
  <c r="AC48"/>
  <c r="AB49"/>
  <c r="AC49"/>
  <c r="AB50"/>
  <c r="AC50"/>
  <c r="AB21"/>
  <c r="AC21"/>
  <c r="AB46"/>
  <c r="AC46"/>
  <c r="AB47"/>
  <c r="AC47"/>
  <c r="AB34"/>
  <c r="AC34"/>
  <c r="AB35"/>
  <c r="AC35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3" i="25"/>
  <c r="AC3"/>
  <c r="AC6"/>
  <c r="AC7"/>
  <c r="AC4"/>
  <c r="AC10"/>
  <c r="AC5"/>
  <c r="AC9"/>
  <c r="AC19"/>
  <c r="AC15"/>
  <c r="AC13"/>
  <c r="AC11"/>
  <c r="AC8"/>
  <c r="AC18"/>
  <c r="AC22"/>
  <c r="AC23"/>
  <c r="AC17"/>
  <c r="AC14"/>
  <c r="AC16"/>
  <c r="AC27"/>
  <c r="AC28"/>
  <c r="AC12"/>
  <c r="AC31"/>
  <c r="AC32"/>
  <c r="AC33"/>
  <c r="AC34"/>
  <c r="AC20"/>
  <c r="AC35"/>
  <c r="AC36"/>
  <c r="AC37"/>
  <c r="AC38"/>
  <c r="AC39"/>
  <c r="AC21"/>
  <c r="AC24"/>
  <c r="AC25"/>
  <c r="AC26"/>
  <c r="AC29"/>
  <c r="AC30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B3" i="24"/>
  <c r="AC3"/>
  <c r="AB4"/>
  <c r="AC4"/>
  <c r="AB7"/>
  <c r="AC7"/>
  <c r="AB5"/>
  <c r="AC5"/>
  <c r="AB6"/>
  <c r="AC6"/>
  <c r="AB8"/>
  <c r="AC8"/>
  <c r="AB10"/>
  <c r="AC10"/>
  <c r="AB9"/>
  <c r="AC9"/>
  <c r="AB11"/>
  <c r="AC11"/>
  <c r="AB14"/>
  <c r="AC14"/>
  <c r="AB23"/>
  <c r="AC23"/>
  <c r="AB22"/>
  <c r="AC22"/>
  <c r="AB17"/>
  <c r="AC17"/>
  <c r="AB15"/>
  <c r="AC15"/>
  <c r="AB12"/>
  <c r="AC12"/>
  <c r="AB16"/>
  <c r="AC16"/>
  <c r="AB18"/>
  <c r="AC18"/>
  <c r="AB21"/>
  <c r="AC21"/>
  <c r="AB19"/>
  <c r="AC19"/>
  <c r="AB20"/>
  <c r="AC20"/>
  <c r="AB31"/>
  <c r="AC31"/>
  <c r="AB30"/>
  <c r="AC30"/>
  <c r="AB34"/>
  <c r="AC34"/>
  <c r="AB32"/>
  <c r="AC32"/>
  <c r="AB33"/>
  <c r="AC33"/>
  <c r="AB35"/>
  <c r="AC35"/>
  <c r="AB38"/>
  <c r="AC38"/>
  <c r="AB39"/>
  <c r="AC39"/>
  <c r="AB40"/>
  <c r="AC40"/>
  <c r="AB41"/>
  <c r="AC41"/>
  <c r="AB13"/>
  <c r="AC13"/>
  <c r="AB24"/>
  <c r="AC24"/>
  <c r="AB25"/>
  <c r="AC25"/>
  <c r="AB26"/>
  <c r="AC26"/>
  <c r="AB27"/>
  <c r="AC27"/>
  <c r="AB29"/>
  <c r="AC29"/>
  <c r="AB28"/>
  <c r="AC28"/>
  <c r="AB36"/>
  <c r="AC36"/>
  <c r="AB37"/>
  <c r="AC37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95"/>
  <c r="AC95"/>
  <c r="AB96"/>
  <c r="AC96"/>
  <c r="AB97"/>
  <c r="AC97"/>
  <c r="AB98"/>
  <c r="AC98"/>
  <c r="AB99"/>
  <c r="AC99"/>
  <c r="AB100"/>
  <c r="AC100"/>
  <c r="AB101"/>
  <c r="AC101"/>
  <c r="AB102"/>
  <c r="AC102"/>
  <c r="AB103"/>
  <c r="AC103"/>
  <c r="AB104"/>
  <c r="AC104"/>
  <c r="AB105"/>
  <c r="AC105"/>
  <c r="AB106"/>
  <c r="AC106"/>
  <c r="AB107"/>
  <c r="AC107"/>
  <c r="AB108"/>
  <c r="AC108"/>
  <c r="AB109"/>
  <c r="AC109"/>
  <c r="AB110"/>
  <c r="AC110"/>
  <c r="AB111"/>
  <c r="AC111"/>
  <c r="AB112"/>
  <c r="AC112"/>
  <c r="AB113"/>
  <c r="AC113"/>
  <c r="AB114"/>
  <c r="AC114"/>
  <c r="AB115"/>
  <c r="AC115"/>
  <c r="AB116"/>
  <c r="AC116"/>
  <c r="AB117"/>
  <c r="AC117"/>
  <c r="AB118"/>
  <c r="AC118"/>
  <c r="AB119"/>
  <c r="AC119"/>
  <c r="AB120"/>
  <c r="AC120"/>
  <c r="AB121"/>
  <c r="AC121"/>
  <c r="AB122"/>
  <c r="AC122"/>
  <c r="AB123"/>
  <c r="AC123"/>
  <c r="AB124"/>
  <c r="AC124"/>
  <c r="AB125"/>
  <c r="AC125"/>
  <c r="AB126"/>
  <c r="AC126"/>
  <c r="AB127"/>
  <c r="AC127"/>
  <c r="AB128"/>
  <c r="AC128"/>
  <c r="AB129"/>
  <c r="AC129"/>
  <c r="AB130"/>
  <c r="AC130"/>
  <c r="AB131"/>
  <c r="AC131"/>
  <c r="AB132"/>
  <c r="AC132"/>
  <c r="AB133"/>
  <c r="AC133"/>
  <c r="AB134"/>
  <c r="AC134"/>
  <c r="AB135"/>
  <c r="AC135"/>
  <c r="AB136"/>
  <c r="AC136"/>
  <c r="AB137"/>
  <c r="AC137"/>
  <c r="AB138"/>
  <c r="AC138"/>
  <c r="AB3" i="23"/>
  <c r="AC3"/>
  <c r="AC13"/>
  <c r="AC14"/>
  <c r="AC4"/>
  <c r="AC6"/>
  <c r="AC5"/>
  <c r="AC8"/>
  <c r="AC18"/>
  <c r="AC11"/>
  <c r="AC7"/>
  <c r="AC10"/>
  <c r="AC12"/>
  <c r="AC17"/>
  <c r="AC9"/>
  <c r="AC19"/>
  <c r="AC20"/>
  <c r="AC15"/>
  <c r="AC22"/>
  <c r="AC23"/>
  <c r="AC25"/>
  <c r="AC26"/>
  <c r="AC27"/>
  <c r="AC16"/>
  <c r="AC21"/>
  <c r="AC24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B70"/>
  <c r="AC70"/>
  <c r="AB3" i="22"/>
  <c r="AC3"/>
  <c r="AB7"/>
  <c r="AC7"/>
  <c r="AB8"/>
  <c r="AC8"/>
  <c r="AB9"/>
  <c r="AC9"/>
  <c r="AB4"/>
  <c r="AC4"/>
  <c r="AB5"/>
  <c r="AC5"/>
  <c r="AB6"/>
  <c r="AC6"/>
  <c r="AB10"/>
  <c r="AC10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7" i="15"/>
  <c r="AC7"/>
  <c r="AB3"/>
  <c r="AC3"/>
  <c r="AB5"/>
  <c r="AC5"/>
  <c r="AB6"/>
  <c r="AC6"/>
  <c r="AB4"/>
  <c r="AC4"/>
  <c r="AB9"/>
  <c r="AC9"/>
  <c r="AB12"/>
  <c r="AC12"/>
  <c r="AB13"/>
  <c r="AC13"/>
  <c r="AB10"/>
  <c r="AC10"/>
  <c r="AB11"/>
  <c r="AC11"/>
  <c r="AB8"/>
  <c r="AC8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D4" i="26"/>
  <c r="AD5"/>
  <c r="AD5" i="31"/>
  <c r="AA17" i="14"/>
  <c r="AA14"/>
  <c r="AA12"/>
  <c r="AA10"/>
  <c r="AA13"/>
  <c r="AA6"/>
  <c r="AA11"/>
  <c r="Y2"/>
  <c r="C20"/>
  <c r="A5"/>
  <c r="AD4" i="2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A7" i="14"/>
  <c r="AC7"/>
  <c r="AA3"/>
  <c r="AD4" i="32"/>
  <c r="AD5"/>
  <c r="AD4" i="33"/>
  <c r="AD5"/>
  <c r="AD6"/>
  <c r="AD7"/>
  <c r="AD4" i="35"/>
  <c r="AD5"/>
  <c r="AD4" i="28"/>
  <c r="AD4" i="29"/>
  <c r="AD5"/>
  <c r="AD6"/>
  <c r="AD4" i="22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18" i="15"/>
  <c r="AD19"/>
  <c r="AD20"/>
  <c r="AD21"/>
  <c r="AD22"/>
  <c r="AD23"/>
  <c r="AD24"/>
  <c r="AD25"/>
  <c r="AD4"/>
  <c r="AD5"/>
  <c r="AD6"/>
  <c r="AD7"/>
  <c r="AD8"/>
  <c r="AD9"/>
  <c r="AD10"/>
  <c r="AD11"/>
  <c r="AD12"/>
  <c r="AD13"/>
  <c r="AD14"/>
  <c r="AD15"/>
  <c r="AD16"/>
  <c r="AD17"/>
  <c r="AD4" i="23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6" i="2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4" i="25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" i="28"/>
  <c r="AD6"/>
  <c r="AD7"/>
  <c r="AD8"/>
  <c r="AD7" i="29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9" i="28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6" i="31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4" i="30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A18" i="14"/>
  <c r="AA15"/>
  <c r="AD6" i="32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8" i="33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6" i="34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6" i="35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6" i="14"/>
  <c r="A7"/>
  <c r="A8"/>
  <c r="A9"/>
  <c r="A10"/>
  <c r="A11"/>
  <c r="A12"/>
  <c r="A13"/>
  <c r="A14"/>
  <c r="A15"/>
  <c r="A16"/>
  <c r="A17"/>
  <c r="A18"/>
  <c r="Z2"/>
  <c r="AA4"/>
  <c r="AC8"/>
  <c r="AA8"/>
  <c r="AC9"/>
  <c r="AA9"/>
  <c r="AA16"/>
  <c r="AC16"/>
  <c r="AC2"/>
  <c r="AA2"/>
</calcChain>
</file>

<file path=xl/sharedStrings.xml><?xml version="1.0" encoding="utf-8"?>
<sst xmlns="http://schemas.openxmlformats.org/spreadsheetml/2006/main" count="2190" uniqueCount="1116">
  <si>
    <t>NOM</t>
  </si>
  <si>
    <t>Prénom</t>
  </si>
  <si>
    <t>Club</t>
  </si>
  <si>
    <t>MINI POUSSINES</t>
  </si>
  <si>
    <t>TOTAL</t>
  </si>
  <si>
    <t>CLT INDIV</t>
  </si>
  <si>
    <t>Clt</t>
  </si>
  <si>
    <t>PTS INDIV</t>
  </si>
  <si>
    <t>PTS CLUB</t>
  </si>
  <si>
    <t>Points Etape n°1</t>
  </si>
  <si>
    <t>Points Etape n°2</t>
  </si>
  <si>
    <t>Points Etape n°3</t>
  </si>
  <si>
    <t>Points Etape n°4</t>
  </si>
  <si>
    <t>Points Etape n°5</t>
  </si>
  <si>
    <t>Points Etape n°6</t>
  </si>
  <si>
    <t>Points Etape n°7</t>
  </si>
  <si>
    <t>Points Etape n°8</t>
  </si>
  <si>
    <t>Engagés Joué les Tours</t>
  </si>
  <si>
    <t>TOTAL DES ENGAGES</t>
  </si>
  <si>
    <t>TOTAL POINTS</t>
  </si>
  <si>
    <t>moyenne points/nbr engagements</t>
  </si>
  <si>
    <t>TOTAUX</t>
  </si>
  <si>
    <t>LEVAUX</t>
  </si>
  <si>
    <t>HUBERT</t>
  </si>
  <si>
    <t>BOURGES TRIATHLON</t>
  </si>
  <si>
    <t>CHARTRES MET. TRI</t>
  </si>
  <si>
    <t>SAS TRIATHLON 37</t>
  </si>
  <si>
    <t>ST LAURENT NOUAN TRI</t>
  </si>
  <si>
    <t>T.C. JOUE LES TOURS</t>
  </si>
  <si>
    <t>TRI ATTITUDE 41</t>
  </si>
  <si>
    <t>VENDOME TRIATHLON</t>
  </si>
  <si>
    <t>TRI SAINT AMAND DUN 18</t>
  </si>
  <si>
    <t>VALLADE</t>
  </si>
  <si>
    <t>MOUNIER</t>
  </si>
  <si>
    <t>moyenne d'engagements/étape</t>
  </si>
  <si>
    <t>VIERZON TRI 18</t>
  </si>
  <si>
    <t>MARTELLIERE</t>
  </si>
  <si>
    <t>JUNIOR F</t>
  </si>
  <si>
    <t>MARTIN</t>
  </si>
  <si>
    <t>CROSNIER</t>
  </si>
  <si>
    <t>JUSTINE</t>
  </si>
  <si>
    <t>GOURY</t>
  </si>
  <si>
    <t>CATTELOIN</t>
  </si>
  <si>
    <t>MAXIME</t>
  </si>
  <si>
    <t>VICTOR</t>
  </si>
  <si>
    <t>GABRIEL</t>
  </si>
  <si>
    <t>SOYER</t>
  </si>
  <si>
    <t>THOMAS</t>
  </si>
  <si>
    <t>CLEMENT</t>
  </si>
  <si>
    <t>MARIE</t>
  </si>
  <si>
    <t>OCEANE</t>
  </si>
  <si>
    <t>ADRIEN</t>
  </si>
  <si>
    <t>Engagés Orléans</t>
  </si>
  <si>
    <t>LALY</t>
  </si>
  <si>
    <t>BRILLARD</t>
  </si>
  <si>
    <t>ROSE</t>
  </si>
  <si>
    <t>DOMETTE</t>
  </si>
  <si>
    <t>ACHILLE</t>
  </si>
  <si>
    <t>CAILLE</t>
  </si>
  <si>
    <t>WAINWRIGHT</t>
  </si>
  <si>
    <t>GUILLOUMY</t>
  </si>
  <si>
    <t>JULIETTE</t>
  </si>
  <si>
    <t>ANRIS</t>
  </si>
  <si>
    <t>MAIGNE</t>
  </si>
  <si>
    <t>MATTEO</t>
  </si>
  <si>
    <t>ELEONORE</t>
  </si>
  <si>
    <t>SWIATKIEWIEZ</t>
  </si>
  <si>
    <t>FLORENTIN</t>
  </si>
  <si>
    <t>COTELLE</t>
  </si>
  <si>
    <t>LOUIS</t>
  </si>
  <si>
    <t>BRANGER</t>
  </si>
  <si>
    <t>MAELAN</t>
  </si>
  <si>
    <t>HUGO</t>
  </si>
  <si>
    <t>BOLLET</t>
  </si>
  <si>
    <t>VINCENT</t>
  </si>
  <si>
    <t>CAO SILLIAUME</t>
  </si>
  <si>
    <t>AQUILO</t>
  </si>
  <si>
    <t>BOIRAL</t>
  </si>
  <si>
    <t>CAMILLE</t>
  </si>
  <si>
    <t>GIROT</t>
  </si>
  <si>
    <t>MEILHON</t>
  </si>
  <si>
    <t>BRUNEAU</t>
  </si>
  <si>
    <t>LUCA</t>
  </si>
  <si>
    <t>ARTHUR</t>
  </si>
  <si>
    <t>DERRE</t>
  </si>
  <si>
    <t>AMBROISE</t>
  </si>
  <si>
    <t>PAYANT</t>
  </si>
  <si>
    <t>TOURNIER</t>
  </si>
  <si>
    <t>ELEA</t>
  </si>
  <si>
    <t>MEME</t>
  </si>
  <si>
    <t>MORIN</t>
  </si>
  <si>
    <t xml:space="preserve">Points </t>
  </si>
  <si>
    <t>MINIME F</t>
  </si>
  <si>
    <t>MALLET</t>
  </si>
  <si>
    <t>SARAH</t>
  </si>
  <si>
    <t>ROBERT</t>
  </si>
  <si>
    <t>GIRARDEAU</t>
  </si>
  <si>
    <t>TRIAU BETARE</t>
  </si>
  <si>
    <t>CHARTRAIN</t>
  </si>
  <si>
    <t>PILOT</t>
  </si>
  <si>
    <t>BARCELO</t>
  </si>
  <si>
    <t>JAILLET</t>
  </si>
  <si>
    <t>LEFEVRE</t>
  </si>
  <si>
    <t>ROBUCHON</t>
  </si>
  <si>
    <t>TOURETTE</t>
  </si>
  <si>
    <t>RAYMOND</t>
  </si>
  <si>
    <t>MARTINEAU</t>
  </si>
  <si>
    <t>FICHAUX</t>
  </si>
  <si>
    <t>CHEVARD</t>
  </si>
  <si>
    <t>CHARLEMAGNE</t>
  </si>
  <si>
    <t>DENIS</t>
  </si>
  <si>
    <t>ENGELHARD</t>
  </si>
  <si>
    <t>ROBIN</t>
  </si>
  <si>
    <t>CANET</t>
  </si>
  <si>
    <t>Thomas</t>
  </si>
  <si>
    <t>PINET</t>
  </si>
  <si>
    <t>MELANIE</t>
  </si>
  <si>
    <t>MARGOT</t>
  </si>
  <si>
    <t>NL</t>
  </si>
  <si>
    <t>HORS LIGUE</t>
  </si>
  <si>
    <t>Engagés Fondettes</t>
  </si>
  <si>
    <t>Engagés Bourges</t>
  </si>
  <si>
    <t>Engagés Vineuil</t>
  </si>
  <si>
    <t>Engagés Villiers sur Loir</t>
  </si>
  <si>
    <t>Points Etapes n°9</t>
  </si>
  <si>
    <t>Points Etapes n°10</t>
  </si>
  <si>
    <t>Points Etapes n°11</t>
  </si>
  <si>
    <t>NBR ETAPES 9 (5 meilleures résultats)</t>
  </si>
  <si>
    <t>POUSSINES</t>
  </si>
  <si>
    <t>POUSSINS</t>
  </si>
  <si>
    <t>PUPILLES F</t>
  </si>
  <si>
    <t>PUPILLES M</t>
  </si>
  <si>
    <t>BENJAMINES</t>
  </si>
  <si>
    <t>BENJAMIN M</t>
  </si>
  <si>
    <t>MINIME M</t>
  </si>
  <si>
    <t>CADETTES</t>
  </si>
  <si>
    <t>CADETS</t>
  </si>
  <si>
    <t>JUNIIOR H</t>
  </si>
  <si>
    <t>Licence</t>
  </si>
  <si>
    <t>date naissance</t>
  </si>
  <si>
    <t>Soren</t>
  </si>
  <si>
    <t>GORZA VEYSSIERE</t>
  </si>
  <si>
    <t xml:space="preserve">Timeo </t>
  </si>
  <si>
    <t>SAS TRI 37</t>
  </si>
  <si>
    <t>GABIN</t>
  </si>
  <si>
    <t>COCHET</t>
  </si>
  <si>
    <t xml:space="preserve">JONCQUEMAT </t>
  </si>
  <si>
    <t>Elliot</t>
  </si>
  <si>
    <t>SAUVET</t>
  </si>
  <si>
    <t>Lucas</t>
  </si>
  <si>
    <t>LOBODA</t>
  </si>
  <si>
    <t>Morgan</t>
  </si>
  <si>
    <t>Chloe</t>
  </si>
  <si>
    <t>Tinidor</t>
  </si>
  <si>
    <t>BOUCHARDEAU</t>
  </si>
  <si>
    <t>Come</t>
  </si>
  <si>
    <t>SABOURIN</t>
  </si>
  <si>
    <t>Baptiste</t>
  </si>
  <si>
    <t>BERTHONNEAU</t>
  </si>
  <si>
    <t>Luce</t>
  </si>
  <si>
    <t>A79454C0060532MPOFRA</t>
  </si>
  <si>
    <t>A81066C0060540MPOFRA</t>
  </si>
  <si>
    <t>A79150C0060520MPOFRA</t>
  </si>
  <si>
    <t>A78330C0060524MMPFRA</t>
  </si>
  <si>
    <t>Zoe</t>
  </si>
  <si>
    <t>Lila</t>
  </si>
  <si>
    <t>Irina</t>
  </si>
  <si>
    <t>A47065C0060524FPOFRA</t>
  </si>
  <si>
    <t>A78148C0060524FMPFRA</t>
  </si>
  <si>
    <t>Bourges tri</t>
  </si>
  <si>
    <t>MONCEAU</t>
  </si>
  <si>
    <t>Camille</t>
  </si>
  <si>
    <t>HOCHART</t>
  </si>
  <si>
    <t>REYES</t>
  </si>
  <si>
    <t>Penelope</t>
  </si>
  <si>
    <t>ADAM</t>
  </si>
  <si>
    <t>Florine</t>
  </si>
  <si>
    <t>CANNELLE</t>
  </si>
  <si>
    <t>ARNOU</t>
  </si>
  <si>
    <t>Elsa</t>
  </si>
  <si>
    <t>Emma</t>
  </si>
  <si>
    <t>Elea</t>
  </si>
  <si>
    <t>A63048C0060520FPUFRA</t>
  </si>
  <si>
    <t>A29647C0060538FPOFRA</t>
  </si>
  <si>
    <t>A59143C0060540FPOFRA</t>
  </si>
  <si>
    <t>Valentin</t>
  </si>
  <si>
    <t>Nolan</t>
  </si>
  <si>
    <t>Antoine</t>
  </si>
  <si>
    <t>Guillaume</t>
  </si>
  <si>
    <t>TREMBLAY</t>
  </si>
  <si>
    <t>Matthieu</t>
  </si>
  <si>
    <t>Kenissa</t>
  </si>
  <si>
    <t>Tom</t>
  </si>
  <si>
    <t>Armand</t>
  </si>
  <si>
    <t>Max</t>
  </si>
  <si>
    <t>GAUDUCHON</t>
  </si>
  <si>
    <t>Titouan</t>
  </si>
  <si>
    <t>A68087C0060522MPOFRA</t>
  </si>
  <si>
    <t>A29645C0060538MPOFRA</t>
  </si>
  <si>
    <t>A81012C0060520MPUFRA</t>
  </si>
  <si>
    <t>A77090C0060524MPUFRA</t>
  </si>
  <si>
    <t>A65974C0060526MPOFRA</t>
  </si>
  <si>
    <t>Elvina</t>
  </si>
  <si>
    <t>AIT OUARET</t>
  </si>
  <si>
    <t>Lea</t>
  </si>
  <si>
    <t>SAS tri 37</t>
  </si>
  <si>
    <t>Julie</t>
  </si>
  <si>
    <t>Azelie</t>
  </si>
  <si>
    <t>A59929C0060532FBEFRA</t>
  </si>
  <si>
    <t>A63174C0060532FBEFRA</t>
  </si>
  <si>
    <t>A64542C0060522MPUFRA</t>
  </si>
  <si>
    <t>Gustave</t>
  </si>
  <si>
    <t>Hippolyte</t>
  </si>
  <si>
    <t>Paugois</t>
  </si>
  <si>
    <t>Ronan</t>
  </si>
  <si>
    <t>GUILLAUMET</t>
  </si>
  <si>
    <t>RIBAULT</t>
  </si>
  <si>
    <t>Martin</t>
  </si>
  <si>
    <t>Etienne</t>
  </si>
  <si>
    <t>Léo</t>
  </si>
  <si>
    <t>Esteban</t>
  </si>
  <si>
    <t>CHAUMETTE</t>
  </si>
  <si>
    <t>Nicolas</t>
  </si>
  <si>
    <t>ROUYER</t>
  </si>
  <si>
    <t>Theo</t>
  </si>
  <si>
    <t>MOREAU</t>
  </si>
  <si>
    <t>Charles</t>
  </si>
  <si>
    <t>A29449C0060532MBEFRA</t>
  </si>
  <si>
    <t>A42311C0060532MBEFRA</t>
  </si>
  <si>
    <t>A75000C0060520MPUFRA</t>
  </si>
  <si>
    <t>A68624C0060520MPUFRA</t>
  </si>
  <si>
    <t>A28835C0060526MPUFRA</t>
  </si>
  <si>
    <t>A79732C0060526MPUFRA</t>
  </si>
  <si>
    <t>GUYOMARC H</t>
  </si>
  <si>
    <t>Marine</t>
  </si>
  <si>
    <t>Charlène</t>
  </si>
  <si>
    <t>CHEROUVRIER</t>
  </si>
  <si>
    <t>Nathan</t>
  </si>
  <si>
    <t>HUSSON</t>
  </si>
  <si>
    <t>Malo</t>
  </si>
  <si>
    <t>Johann</t>
  </si>
  <si>
    <t>PROT</t>
  </si>
  <si>
    <t>Samy</t>
  </si>
  <si>
    <t>PERRET</t>
  </si>
  <si>
    <t>DE BUSSAC</t>
  </si>
  <si>
    <t>Maxime</t>
  </si>
  <si>
    <t>Maxence</t>
  </si>
  <si>
    <t xml:space="preserve">SEVIN </t>
  </si>
  <si>
    <t>Arthur</t>
  </si>
  <si>
    <t>A74089C0060532MMIFRA</t>
  </si>
  <si>
    <t>A76635C0060520MBEFRA</t>
  </si>
  <si>
    <t>A75586C0060527MBEFRA</t>
  </si>
  <si>
    <t>ROUSSEAU</t>
  </si>
  <si>
    <t>Laure</t>
  </si>
  <si>
    <t>Laura</t>
  </si>
  <si>
    <t>MESLET</t>
  </si>
  <si>
    <t>Lucie</t>
  </si>
  <si>
    <t>PROUST</t>
  </si>
  <si>
    <t>A77249C0060524FCAFRA</t>
  </si>
  <si>
    <t>BEJEAULT</t>
  </si>
  <si>
    <t>Gabriel</t>
  </si>
  <si>
    <t>Jean</t>
  </si>
  <si>
    <t>AUCHERE</t>
  </si>
  <si>
    <t>Marceau</t>
  </si>
  <si>
    <t>Adam</t>
  </si>
  <si>
    <t>A43389C0060520MCAFRA</t>
  </si>
  <si>
    <t>A28526C0060522MMIFRA</t>
  </si>
  <si>
    <t>A80922C0060520MMIFRA</t>
  </si>
  <si>
    <t>A42555C0060527MMIFRA</t>
  </si>
  <si>
    <t>A28486C0060522FCAFRA</t>
  </si>
  <si>
    <t>Théo</t>
  </si>
  <si>
    <t>PESCHARD</t>
  </si>
  <si>
    <t>Paul</t>
  </si>
  <si>
    <t>A28484C0060522FMIFRA</t>
  </si>
  <si>
    <t>Moyenne de points/nbr licenciés</t>
  </si>
  <si>
    <t>% de non licenciés (avec invités club)</t>
  </si>
  <si>
    <t xml:space="preserve">SAUVANNET </t>
  </si>
  <si>
    <t>TIM</t>
  </si>
  <si>
    <t>Mathis</t>
  </si>
  <si>
    <t>LEO</t>
  </si>
  <si>
    <t>26/03/2008</t>
  </si>
  <si>
    <t>BERNARD RAGOT</t>
  </si>
  <si>
    <t>VALENTIN</t>
  </si>
  <si>
    <t>BLANDINE</t>
  </si>
  <si>
    <t>A28879C0060527MPUFRA</t>
  </si>
  <si>
    <t>28/06/2004</t>
  </si>
  <si>
    <t xml:space="preserve">WOLLENSACK </t>
  </si>
  <si>
    <t>NATHAN</t>
  </si>
  <si>
    <t>CHARLES</t>
  </si>
  <si>
    <t>ENZO</t>
  </si>
  <si>
    <t>HAVET</t>
  </si>
  <si>
    <t>RUBY GAUTHIER</t>
  </si>
  <si>
    <t>LEFER</t>
  </si>
  <si>
    <t>CORENTIN</t>
  </si>
  <si>
    <t>PRINCE</t>
  </si>
  <si>
    <t>Nombre de jeunes
 licenciés (Ecole de tri)</t>
  </si>
  <si>
    <t>CHARLOTTE</t>
  </si>
  <si>
    <t>MANON</t>
  </si>
  <si>
    <t>AXEL</t>
  </si>
  <si>
    <t>DIRUIT</t>
  </si>
  <si>
    <t>QUEFFELEC</t>
  </si>
  <si>
    <t>NICOLAS</t>
  </si>
  <si>
    <t>EMILIEN</t>
  </si>
  <si>
    <t>LEMAIRE STROIAZZO</t>
  </si>
  <si>
    <t>MELVIN</t>
  </si>
  <si>
    <t>HERAULT</t>
  </si>
  <si>
    <t>AYMERIC</t>
  </si>
  <si>
    <t>MORGANE</t>
  </si>
  <si>
    <t>DOISNEAU</t>
  </si>
  <si>
    <t>MATHILDE</t>
  </si>
  <si>
    <t>MAXENCE</t>
  </si>
  <si>
    <t>THOREAU</t>
  </si>
  <si>
    <t>ALLARD</t>
  </si>
  <si>
    <t>Ambre</t>
  </si>
  <si>
    <t>Simon</t>
  </si>
  <si>
    <t>SAILLARD</t>
  </si>
  <si>
    <t>Ethan</t>
  </si>
  <si>
    <t>CLARA</t>
  </si>
  <si>
    <t>Bourges Tri</t>
  </si>
  <si>
    <t>Ella</t>
  </si>
  <si>
    <t>KYVEL</t>
  </si>
  <si>
    <t>Adrien</t>
  </si>
  <si>
    <t>ALEXIS</t>
  </si>
  <si>
    <t>Romain</t>
  </si>
  <si>
    <t>CHAPERON</t>
  </si>
  <si>
    <t>TIMOTHEE</t>
  </si>
  <si>
    <t>LAUNAY</t>
  </si>
  <si>
    <t>LEANDRO</t>
  </si>
  <si>
    <t>2010/2011</t>
  </si>
  <si>
    <t>NBR ETAPES 8 (5 meilleures résultats)</t>
  </si>
  <si>
    <t>NBR ETAPES 8 (4 meilleures résultats)</t>
  </si>
  <si>
    <t>2008/2009</t>
  </si>
  <si>
    <t>2006/2007</t>
  </si>
  <si>
    <t>NBR ETAPES 8 (6 meilleures résultats)</t>
  </si>
  <si>
    <t>2004/2005</t>
  </si>
  <si>
    <t>2002/2003</t>
  </si>
  <si>
    <t>NBR ETAPES 9 (7 meilleures résultats)</t>
  </si>
  <si>
    <t>2000/2001</t>
  </si>
  <si>
    <t>1999/1998</t>
  </si>
  <si>
    <t>total participants CJLDC2017</t>
  </si>
  <si>
    <t>Engagés Chartres</t>
  </si>
  <si>
    <t>Engagés St Cyr sur Loire</t>
  </si>
  <si>
    <t>Engagés Vierzon</t>
  </si>
  <si>
    <t>Engagés Châteauroux</t>
  </si>
  <si>
    <t>A93591C0060532FMPFRA</t>
  </si>
  <si>
    <t>10/12/2010</t>
  </si>
  <si>
    <t xml:space="preserve"> A75591L 0060532FMPFRA</t>
  </si>
  <si>
    <t xml:space="preserve">GUILLOTIN </t>
  </si>
  <si>
    <t>nl</t>
  </si>
  <si>
    <t>Trotereau</t>
  </si>
  <si>
    <t>Favier</t>
  </si>
  <si>
    <t>Maewen</t>
  </si>
  <si>
    <t>SOUMILLAC</t>
  </si>
  <si>
    <t>TC Joué</t>
  </si>
  <si>
    <t>PUY-BARET</t>
  </si>
  <si>
    <t>Enis</t>
  </si>
  <si>
    <t>Vendome tri</t>
  </si>
  <si>
    <t>A92607C0060524FMPFRA</t>
  </si>
  <si>
    <t>RAULT</t>
  </si>
  <si>
    <t>Leonie</t>
  </si>
  <si>
    <t>15/02/2010</t>
  </si>
  <si>
    <t>Alice</t>
  </si>
  <si>
    <t>16/04/2010</t>
  </si>
  <si>
    <t>A78794C0060538MPOFRA</t>
  </si>
  <si>
    <t>TRI ATTITUDE 41-ST OUEN</t>
  </si>
  <si>
    <t>A71398C0060538MPOFRA</t>
  </si>
  <si>
    <t xml:space="preserve">MATHEO </t>
  </si>
  <si>
    <t>A48637C0060522MPOFRA</t>
  </si>
  <si>
    <t>A65311C0060522MPOFRA</t>
  </si>
  <si>
    <t>NL TCJ</t>
  </si>
  <si>
    <t>DUBOURG</t>
  </si>
  <si>
    <t>Mathys</t>
  </si>
  <si>
    <t>A49375C0060524MPOFRA</t>
  </si>
  <si>
    <t>A80261C</t>
  </si>
  <si>
    <t>St Laurent Tri</t>
  </si>
  <si>
    <t>EN COURS</t>
  </si>
  <si>
    <t>HOCHARD</t>
  </si>
  <si>
    <t>MATHIEU</t>
  </si>
  <si>
    <t>Vierzon Tri</t>
  </si>
  <si>
    <t>ARROU</t>
  </si>
  <si>
    <t>NL dc pass</t>
  </si>
  <si>
    <t>NIAMBWA</t>
  </si>
  <si>
    <t>A62743C0060520MPOFRA</t>
  </si>
  <si>
    <t>TRI SUD 18</t>
  </si>
  <si>
    <t>Jarreau</t>
  </si>
  <si>
    <t>A78354C0060522MMPFRA</t>
  </si>
  <si>
    <t>MARY</t>
  </si>
  <si>
    <t>A95070C0060524MPOFRA</t>
  </si>
  <si>
    <t>A64272C0060524MPOFRA</t>
  </si>
  <si>
    <t>A56382C0060524MPOFRA</t>
  </si>
  <si>
    <t>Thaddee</t>
  </si>
  <si>
    <t>A56381C0060524MPOFRA</t>
  </si>
  <si>
    <t>02/07/2008</t>
  </si>
  <si>
    <t>12/01/2008</t>
  </si>
  <si>
    <t>08/01/2008</t>
  </si>
  <si>
    <t>05/01/2008</t>
  </si>
  <si>
    <t>00/00/2008</t>
  </si>
  <si>
    <t>20/04/2008</t>
  </si>
  <si>
    <t>18/03/2009</t>
  </si>
  <si>
    <t>17/02/2009</t>
  </si>
  <si>
    <t>01/05/2008</t>
  </si>
  <si>
    <t>11/08/2008</t>
  </si>
  <si>
    <t>A86535C0060538FMPFRA</t>
  </si>
  <si>
    <t>JONCQUEMAT</t>
  </si>
  <si>
    <t>A83658C0060538FMPFRA</t>
  </si>
  <si>
    <t>RAMIREZ  HERMITANT</t>
  </si>
  <si>
    <t>22/02/2009</t>
  </si>
  <si>
    <t>A69958C0060524FPOFRA</t>
  </si>
  <si>
    <t>04/06/2009</t>
  </si>
  <si>
    <t>A93384C0060524FPOFRA</t>
  </si>
  <si>
    <t>CHABROLLE LISSANDRE</t>
  </si>
  <si>
    <t>Ninon</t>
  </si>
  <si>
    <t>09/10/2009</t>
  </si>
  <si>
    <t>A53300C0060524FPOFRA</t>
  </si>
  <si>
    <t>15/05/2008</t>
  </si>
  <si>
    <t>Andrea</t>
  </si>
  <si>
    <t>15/10/2008</t>
  </si>
  <si>
    <t xml:space="preserve"> A95442C0060540FPOFRA</t>
  </si>
  <si>
    <t>BOIGEAUD</t>
  </si>
  <si>
    <t>Lily</t>
  </si>
  <si>
    <t>GARDEAU</t>
  </si>
  <si>
    <t>Elena</t>
  </si>
  <si>
    <t>Non licencié</t>
  </si>
  <si>
    <t>GERBAUD</t>
  </si>
  <si>
    <t>ROSALIE</t>
  </si>
  <si>
    <t>RODRIGUES</t>
  </si>
  <si>
    <t>A78338C0060524FPOFRA</t>
  </si>
  <si>
    <t>03/06/2009</t>
  </si>
  <si>
    <t>A93558C0060524FPOFRA</t>
  </si>
  <si>
    <t>12/05/2008</t>
  </si>
  <si>
    <t>A41633C0060538FPOFRA</t>
  </si>
  <si>
    <t>27/03/2008</t>
  </si>
  <si>
    <t>A49630C0060538FPOFRA</t>
  </si>
  <si>
    <t>LEKEUX</t>
  </si>
  <si>
    <t>LENA</t>
  </si>
  <si>
    <t>23/04/2008</t>
  </si>
  <si>
    <t>A94469C0060524FPOFRA</t>
  </si>
  <si>
    <t>Brossier</t>
  </si>
  <si>
    <t>Eloise</t>
  </si>
  <si>
    <t>A93377C0060524FPOFRA</t>
  </si>
  <si>
    <t>CZAUDERNA   SEGUY</t>
  </si>
  <si>
    <t>Mallory</t>
  </si>
  <si>
    <t>02/06/2008</t>
  </si>
  <si>
    <t>A79227L  0060519MPOFRA</t>
  </si>
  <si>
    <t xml:space="preserve">SAUVANNET  </t>
  </si>
  <si>
    <t>A45136C</t>
  </si>
  <si>
    <t>LILA</t>
  </si>
  <si>
    <t>A63741C</t>
  </si>
  <si>
    <t>A63603C</t>
  </si>
  <si>
    <t>CHLOE</t>
  </si>
  <si>
    <t>A74651C0060532MPOFRA</t>
  </si>
  <si>
    <t>03/09/2009</t>
  </si>
  <si>
    <t>A80120C0060532FPOFRA</t>
  </si>
  <si>
    <t>23/03/2009</t>
  </si>
  <si>
    <t>A84263C0060522FPOFRA</t>
  </si>
  <si>
    <t>SIXTA</t>
  </si>
  <si>
    <t>07/11/2008</t>
  </si>
  <si>
    <t>A64698C0060522MPOFRA</t>
  </si>
  <si>
    <t>GLOUX</t>
  </si>
  <si>
    <t>Yourai</t>
  </si>
  <si>
    <t>20/02/2008</t>
  </si>
  <si>
    <t>JEUFFRAULT</t>
  </si>
  <si>
    <t>Loane</t>
  </si>
  <si>
    <t>A28303C 0060519FPUFRA</t>
  </si>
  <si>
    <t xml:space="preserve">LAHAYE </t>
  </si>
  <si>
    <t>A28302C 0060519FPUFRA</t>
  </si>
  <si>
    <t>LISE</t>
  </si>
  <si>
    <t>04/07/2006</t>
  </si>
  <si>
    <t>A44711C0060520FPUFRA</t>
  </si>
  <si>
    <t>23/07/2006</t>
  </si>
  <si>
    <t>Romane</t>
  </si>
  <si>
    <t>A63938C</t>
  </si>
  <si>
    <t>A80117C</t>
  </si>
  <si>
    <t>EMY</t>
  </si>
  <si>
    <t>A76764C0060524FPUFRA</t>
  </si>
  <si>
    <t>01/04/2007</t>
  </si>
  <si>
    <t>A62783C0060524FPUFRA</t>
  </si>
  <si>
    <t>16/12/2007</t>
  </si>
  <si>
    <t>Enouf</t>
  </si>
  <si>
    <t>Vierzon tri</t>
  </si>
  <si>
    <t>A72962C0060540FPOFRA</t>
  </si>
  <si>
    <t>A77724C0060538FPUFRA</t>
  </si>
  <si>
    <t>15/05/2006</t>
  </si>
  <si>
    <t>17/09/2007</t>
  </si>
  <si>
    <t>A93105C0060524FPUFRA</t>
  </si>
  <si>
    <t>06/07/2006</t>
  </si>
  <si>
    <t>GUEYE</t>
  </si>
  <si>
    <t>Catherine</t>
  </si>
  <si>
    <t>Fournier</t>
  </si>
  <si>
    <t>Bertille</t>
  </si>
  <si>
    <t>A96412C0060524FPUFRA</t>
  </si>
  <si>
    <t>14/03/2007</t>
  </si>
  <si>
    <t>A77939C0060520MPUFRA</t>
  </si>
  <si>
    <t>10/08/2006</t>
  </si>
  <si>
    <t>QUETIN</t>
  </si>
  <si>
    <t>Yann</t>
  </si>
  <si>
    <t>A50262C0060520MPOFRA</t>
  </si>
  <si>
    <t>14/04/2007</t>
  </si>
  <si>
    <t>A92692C0060526MPUFRA</t>
  </si>
  <si>
    <t>27/01/2006</t>
  </si>
  <si>
    <t>Tri SUD 18</t>
  </si>
  <si>
    <t>07/02/2006</t>
  </si>
  <si>
    <t>Leandre</t>
  </si>
  <si>
    <t>06/03/2007</t>
  </si>
  <si>
    <t>Anthim</t>
  </si>
  <si>
    <t>Anatole</t>
  </si>
  <si>
    <t>A81387C</t>
  </si>
  <si>
    <t>A45137C</t>
  </si>
  <si>
    <t>BAPTISTE</t>
  </si>
  <si>
    <t>A80124C</t>
  </si>
  <si>
    <t>A83067C0060520MPUFRA</t>
  </si>
  <si>
    <t>04/10/2006</t>
  </si>
  <si>
    <t>Cyprien</t>
  </si>
  <si>
    <t>A44715C0060520MPUFRA</t>
  </si>
  <si>
    <t>19/09/2006</t>
  </si>
  <si>
    <t>OSCAR</t>
  </si>
  <si>
    <t>BARTHELEMY</t>
  </si>
  <si>
    <t>A45629C0060524MPUFRA</t>
  </si>
  <si>
    <t>20/05/2006</t>
  </si>
  <si>
    <t>A64401C0060524MPUFRA</t>
  </si>
  <si>
    <t>02/11/2006</t>
  </si>
  <si>
    <t>A68207L 0060519MPUFRA</t>
  </si>
  <si>
    <t xml:space="preserve">ALDANA </t>
  </si>
  <si>
    <t>UNAÏ</t>
  </si>
  <si>
    <t>A95303C 0060519MPUFRA</t>
  </si>
  <si>
    <t xml:space="preserve">POULET </t>
  </si>
  <si>
    <t>ERWAN</t>
  </si>
  <si>
    <t>A90268C0060527MPOFRA</t>
  </si>
  <si>
    <t>19/03/2008</t>
  </si>
  <si>
    <t>REBOUR</t>
  </si>
  <si>
    <t>CM TRI</t>
  </si>
  <si>
    <t>A91093C0060527MPUFRA</t>
  </si>
  <si>
    <t>26/05/2006</t>
  </si>
  <si>
    <t>TURPIN</t>
  </si>
  <si>
    <t>Lilian</t>
  </si>
  <si>
    <t>A99004C 0060519MPUFRA</t>
  </si>
  <si>
    <t xml:space="preserve">BILLAULT </t>
  </si>
  <si>
    <t>A79228L 0060519FPUFRA</t>
  </si>
  <si>
    <t>A64513C0060522MPUFRA</t>
  </si>
  <si>
    <t>22/08/2006</t>
  </si>
  <si>
    <t>05/08/2006</t>
  </si>
  <si>
    <t>AIGLEHOUX</t>
  </si>
  <si>
    <t>A93061C0060524MPUFRA</t>
  </si>
  <si>
    <t>08/12/2006</t>
  </si>
  <si>
    <t>Rafael</t>
  </si>
  <si>
    <t>A76722C0060524MPUFRA</t>
  </si>
  <si>
    <t>A62090C0060524FPUFRA</t>
  </si>
  <si>
    <t>09/12/2007</t>
  </si>
  <si>
    <t>19/09/2007</t>
  </si>
  <si>
    <t>A84816C0060538MPOFRA</t>
  </si>
  <si>
    <t>20/03/2007</t>
  </si>
  <si>
    <t>A63327L0060538MPOFRA</t>
  </si>
  <si>
    <t>02/09/2007</t>
  </si>
  <si>
    <t>A93800C0060532FPUFRA</t>
  </si>
  <si>
    <t>14/01/2006</t>
  </si>
  <si>
    <t>LANGRAND</t>
  </si>
  <si>
    <t>SAS Tri 37</t>
  </si>
  <si>
    <t>17/01/2008</t>
  </si>
  <si>
    <t>ESCAFFRE</t>
  </si>
  <si>
    <t>A45517C0060526MPUGBR</t>
  </si>
  <si>
    <t>04/09/2007</t>
  </si>
  <si>
    <t>05/10/2007</t>
  </si>
  <si>
    <t>A28304C0060519FBEFRA</t>
  </si>
  <si>
    <t>EMILIE</t>
  </si>
  <si>
    <t>A28331C0060519FBEFRA</t>
  </si>
  <si>
    <t xml:space="preserve">LECLERC </t>
  </si>
  <si>
    <t>09/01/2004</t>
  </si>
  <si>
    <t>27/03/2004</t>
  </si>
  <si>
    <t>A55190C0060540MS2FRA</t>
  </si>
  <si>
    <t>Rayer</t>
  </si>
  <si>
    <t>A94645C0060540FBEFRA</t>
  </si>
  <si>
    <t>Breton</t>
  </si>
  <si>
    <t xml:space="preserve">Amynata </t>
  </si>
  <si>
    <t>A63470C0060524FBEFRA</t>
  </si>
  <si>
    <t>Ronciere</t>
  </si>
  <si>
    <t>Méline</t>
  </si>
  <si>
    <t>A63873C0060524FBEFRA</t>
  </si>
  <si>
    <t>A44580C0060532FBEFRA</t>
  </si>
  <si>
    <t>01/08/2005</t>
  </si>
  <si>
    <t>A78142C0060532FBEFRA</t>
  </si>
  <si>
    <t>22/11/2005</t>
  </si>
  <si>
    <t>18/07/2004</t>
  </si>
  <si>
    <t>30/01/2004</t>
  </si>
  <si>
    <t>A28494C0060522MBEFRA</t>
  </si>
  <si>
    <t>22/06/2004</t>
  </si>
  <si>
    <t>A82678C0060522MPUFRA</t>
  </si>
  <si>
    <t>10/02/2005</t>
  </si>
  <si>
    <t>PAUGOIS</t>
  </si>
  <si>
    <t>A95480C0060526MBEFRA</t>
  </si>
  <si>
    <t>31/12/2005</t>
  </si>
  <si>
    <t>CELESTIN</t>
  </si>
  <si>
    <t>28/01/2004</t>
  </si>
  <si>
    <t>GAUZENTES</t>
  </si>
  <si>
    <t>17/02/2005</t>
  </si>
  <si>
    <t>07/09/2005</t>
  </si>
  <si>
    <t>A28671C0060524MBEFRA</t>
  </si>
  <si>
    <t>28/05/2004</t>
  </si>
  <si>
    <t>A44307C0060524FBEFRA</t>
  </si>
  <si>
    <t>31/05/2004</t>
  </si>
  <si>
    <t>A90171C0060527MBEFRA</t>
  </si>
  <si>
    <t>24/01/2005</t>
  </si>
  <si>
    <t>TERRIER GUENERET</t>
  </si>
  <si>
    <t>CMTri</t>
  </si>
  <si>
    <t>A76496C0060527MBEFRA</t>
  </si>
  <si>
    <t>Thiméo</t>
  </si>
  <si>
    <t>A28700C0060524MBEFRA</t>
  </si>
  <si>
    <t>12/02/2004</t>
  </si>
  <si>
    <t>A46729C0060524MBEFRA</t>
  </si>
  <si>
    <t>19/03/2004</t>
  </si>
  <si>
    <t>A65114C0060524MBEFRA</t>
  </si>
  <si>
    <t>29/04/2004</t>
  </si>
  <si>
    <t>A64119C0060524MBEFRA</t>
  </si>
  <si>
    <t>22/05/2004</t>
  </si>
  <si>
    <t>A45195C</t>
  </si>
  <si>
    <t>JOHAN</t>
  </si>
  <si>
    <t>A63596C</t>
  </si>
  <si>
    <t>A93188C0060532FBEFRA</t>
  </si>
  <si>
    <t>06/02/2005</t>
  </si>
  <si>
    <t>VACHERESSE</t>
  </si>
  <si>
    <t>Leane</t>
  </si>
  <si>
    <t>A66531C0060532MBEFRA</t>
  </si>
  <si>
    <t>26/03/2005</t>
  </si>
  <si>
    <t>A95441C0060540MBEFRA</t>
  </si>
  <si>
    <t>TOINETTE</t>
  </si>
  <si>
    <t>Roméo</t>
  </si>
  <si>
    <t>Licence en cours</t>
  </si>
  <si>
    <t>Derrien</t>
  </si>
  <si>
    <t>Julian</t>
  </si>
  <si>
    <t>bergeon</t>
  </si>
  <si>
    <t>jules</t>
  </si>
  <si>
    <t>Rave</t>
  </si>
  <si>
    <t>A29623C0060538MBEFRA</t>
  </si>
  <si>
    <t>A29616C0060538FBEFRA</t>
  </si>
  <si>
    <t>07/03/2004</t>
  </si>
  <si>
    <t>St Laurent</t>
  </si>
  <si>
    <t>A28878C0060527MPUFRA</t>
  </si>
  <si>
    <t>30/11/2005</t>
  </si>
  <si>
    <t>A59980C0060519FPUFRA</t>
  </si>
  <si>
    <t xml:space="preserve">BERTHEAU </t>
  </si>
  <si>
    <t>ELIA</t>
  </si>
  <si>
    <t>A28332C0060519MBEFRA</t>
  </si>
  <si>
    <t xml:space="preserve">DESRE </t>
  </si>
  <si>
    <t>Reyes</t>
  </si>
  <si>
    <t>Alessandro</t>
  </si>
  <si>
    <t>Perrin</t>
  </si>
  <si>
    <t>Annatole</t>
  </si>
  <si>
    <t>A70728C0060524MBEFRA</t>
  </si>
  <si>
    <t>03/05/2005</t>
  </si>
  <si>
    <t>A28673C0060524MBEFRA</t>
  </si>
  <si>
    <t>24/11/2005</t>
  </si>
  <si>
    <t>RAPHAEL</t>
  </si>
  <si>
    <t>09/01/2005</t>
  </si>
  <si>
    <t>A63671C0060522MBEFRA</t>
  </si>
  <si>
    <t>05/12/2004</t>
  </si>
  <si>
    <t>AUBERT</t>
  </si>
  <si>
    <t>A84523C0060522MPUFRA</t>
  </si>
  <si>
    <t>19/12/2005</t>
  </si>
  <si>
    <t>BIGAND</t>
  </si>
  <si>
    <t>axel</t>
  </si>
  <si>
    <t>A28495C0060522MBEFRA</t>
  </si>
  <si>
    <t>15/06/2004</t>
  </si>
  <si>
    <t>ZAKARI</t>
  </si>
  <si>
    <t>A62677C0060524FMIFRA</t>
  </si>
  <si>
    <t>21/04/2002</t>
  </si>
  <si>
    <t>A93914C0060524FMIFRA</t>
  </si>
  <si>
    <t>16/10/2002</t>
  </si>
  <si>
    <t>MISERETTE</t>
  </si>
  <si>
    <t>A41652C 0060519FMIFRA</t>
  </si>
  <si>
    <t>COLINE</t>
  </si>
  <si>
    <t>A01928C 0060519FMIFRA</t>
  </si>
  <si>
    <t xml:space="preserve">RICARD </t>
  </si>
  <si>
    <t>CELIA</t>
  </si>
  <si>
    <t>A28819C0060524FMIFRA</t>
  </si>
  <si>
    <t>10/11/2003</t>
  </si>
  <si>
    <t>A28695C0060524FMIFRA</t>
  </si>
  <si>
    <t>04/08/2003</t>
  </si>
  <si>
    <t>18/10/2002</t>
  </si>
  <si>
    <t>A29451C0060532MMIFRA</t>
  </si>
  <si>
    <t>19/03/2003</t>
  </si>
  <si>
    <t>A76283C0060524MMIFRA</t>
  </si>
  <si>
    <t>07/09/2002</t>
  </si>
  <si>
    <t>A28714C0060524MMIFRA</t>
  </si>
  <si>
    <t>02/04/2002</t>
  </si>
  <si>
    <t>A28425C0060520MMIFRA</t>
  </si>
  <si>
    <t>12/05/2002</t>
  </si>
  <si>
    <t>ASFAS Tri</t>
  </si>
  <si>
    <t>A28428C0060520FMIFRA</t>
  </si>
  <si>
    <t>05/12/2002</t>
  </si>
  <si>
    <t>AUDREY</t>
  </si>
  <si>
    <t>A30613C0060520MMIFRA</t>
  </si>
  <si>
    <t>29/04/2002</t>
  </si>
  <si>
    <t>FELIX</t>
  </si>
  <si>
    <t>A68625C0060520MMIFRA</t>
  </si>
  <si>
    <t>09/12/2002</t>
  </si>
  <si>
    <t>Ferreol</t>
  </si>
  <si>
    <t>Chantrenne</t>
  </si>
  <si>
    <t>Hugo</t>
  </si>
  <si>
    <t>Sas tri</t>
  </si>
  <si>
    <t>Gabin</t>
  </si>
  <si>
    <t>RIM</t>
  </si>
  <si>
    <t>Emile</t>
  </si>
  <si>
    <t>A28703C0060524MMIFRA</t>
  </si>
  <si>
    <t>17/11/2003</t>
  </si>
  <si>
    <t>A92330C0060524MMIFRA</t>
  </si>
  <si>
    <t>PESCHET COUTE</t>
  </si>
  <si>
    <t>Melvin</t>
  </si>
  <si>
    <t>A28674C0060524MMIFRA</t>
  </si>
  <si>
    <t>23/04/2002</t>
  </si>
  <si>
    <t>A28661C0060524FMIFRA</t>
  </si>
  <si>
    <t>06/11/2002</t>
  </si>
  <si>
    <t>17/02/2003</t>
  </si>
  <si>
    <t>A28426C0060520MMIFRA</t>
  </si>
  <si>
    <t>01/08/2002</t>
  </si>
  <si>
    <t xml:space="preserve"> A50039C0060540MBEFRA</t>
  </si>
  <si>
    <t xml:space="preserve"> A29675C0060540MBEFRA</t>
  </si>
  <si>
    <t>Mattias</t>
  </si>
  <si>
    <t>A92319C0060524MMIFRA</t>
  </si>
  <si>
    <t>12/11/2002</t>
  </si>
  <si>
    <t>BECK</t>
  </si>
  <si>
    <t>A93070C0060524MMIFRA</t>
  </si>
  <si>
    <t>16/05/2002</t>
  </si>
  <si>
    <t>DEVILLARD</t>
  </si>
  <si>
    <t>Samuel</t>
  </si>
  <si>
    <t>RAKOTOMAHARO</t>
  </si>
  <si>
    <t>DELIGNY</t>
  </si>
  <si>
    <t>A93568C0060527MMIFRA</t>
  </si>
  <si>
    <t>09/11/2003</t>
  </si>
  <si>
    <t>LEMARQUIS</t>
  </si>
  <si>
    <t>CM Tri</t>
  </si>
  <si>
    <t>A28499C0060522MMIFRA</t>
  </si>
  <si>
    <t>12/09/2002</t>
  </si>
  <si>
    <t>A44134C0060524FCAFRA</t>
  </si>
  <si>
    <t>18/12/2001</t>
  </si>
  <si>
    <t>A77072C0060524FCAFRA</t>
  </si>
  <si>
    <t>13/02/2001</t>
  </si>
  <si>
    <t>A43397C0060524FCAFRA</t>
  </si>
  <si>
    <t>15/03/2000</t>
  </si>
  <si>
    <t>Oceane</t>
  </si>
  <si>
    <t>28/08/2000</t>
  </si>
  <si>
    <t>A61395C0060527FBEFRA</t>
  </si>
  <si>
    <t>26/10/2003</t>
  </si>
  <si>
    <t>A28963C0060527FCAFRA</t>
  </si>
  <si>
    <t>18/03/2000</t>
  </si>
  <si>
    <t>BEAULIEU</t>
  </si>
  <si>
    <t>Alizée</t>
  </si>
  <si>
    <t>A81391C</t>
  </si>
  <si>
    <t>St Laurent Nouan tri</t>
  </si>
  <si>
    <t>A94158C0060524FMIFRA</t>
  </si>
  <si>
    <t>16/03/2003</t>
  </si>
  <si>
    <t>A28525C0060522MCAFRA</t>
  </si>
  <si>
    <t>31/12/2000</t>
  </si>
  <si>
    <t>11/05/2001</t>
  </si>
  <si>
    <t>A28662C0060524MCAFRA</t>
  </si>
  <si>
    <t>17/03/2000</t>
  </si>
  <si>
    <t>A93839C0060524MCAFRA</t>
  </si>
  <si>
    <t>NONET</t>
  </si>
  <si>
    <t>NL ?</t>
  </si>
  <si>
    <t>MAITRE</t>
  </si>
  <si>
    <t>BROCHARD</t>
  </si>
  <si>
    <t>26/02/2001</t>
  </si>
  <si>
    <t>A28419C0060520MCAFRA</t>
  </si>
  <si>
    <t>04/02/2000</t>
  </si>
  <si>
    <t>A63755C0060524MCAFRA</t>
  </si>
  <si>
    <t>31/07/2001</t>
  </si>
  <si>
    <t>LEROY</t>
  </si>
  <si>
    <t>Mateo</t>
  </si>
  <si>
    <t>A62478C0060524MCAFRA</t>
  </si>
  <si>
    <t>11/07/2000</t>
  </si>
  <si>
    <t>A28971C0060527MMIFRA</t>
  </si>
  <si>
    <t>06/07/2001</t>
  </si>
  <si>
    <t>Colin</t>
  </si>
  <si>
    <t>A92913C0060524MCAFRA</t>
  </si>
  <si>
    <t>03/07/2001</t>
  </si>
  <si>
    <t>LEBOISNE</t>
  </si>
  <si>
    <t>A65274C0060532MCAFRA</t>
  </si>
  <si>
    <t>18/06/2001</t>
  </si>
  <si>
    <t>A79412C0060522MCAFRA</t>
  </si>
  <si>
    <t>23/10/2000</t>
  </si>
  <si>
    <t>GASNIER</t>
  </si>
  <si>
    <t>A78671C0060522MCAFRA</t>
  </si>
  <si>
    <t>03/04/2000</t>
  </si>
  <si>
    <t>CAVALLUCCI</t>
  </si>
  <si>
    <t>Matei</t>
  </si>
  <si>
    <t>TALLARON</t>
  </si>
  <si>
    <t>KHEDIM</t>
  </si>
  <si>
    <t>Sébastien</t>
  </si>
  <si>
    <t>Millon</t>
  </si>
  <si>
    <t>Timon</t>
  </si>
  <si>
    <t>A55474C0060526FCAFRA</t>
  </si>
  <si>
    <t>13/03/2001</t>
  </si>
  <si>
    <t>A28653C0060524FCAFRA</t>
  </si>
  <si>
    <t>A11085C0060524FJUFRA</t>
  </si>
  <si>
    <t>25/10/1999</t>
  </si>
  <si>
    <t>A29611C0060538FCAFRA</t>
  </si>
  <si>
    <t>16/12/2000</t>
  </si>
  <si>
    <t>A28485C0060538FJUFRA</t>
  </si>
  <si>
    <t>20/10/1998</t>
  </si>
  <si>
    <t>21/06/2000</t>
  </si>
  <si>
    <t>THEOPHILE</t>
  </si>
  <si>
    <t>A67636C0060520MJUFRA</t>
  </si>
  <si>
    <t>02/07/1998</t>
  </si>
  <si>
    <t>A83454C</t>
  </si>
  <si>
    <t xml:space="preserve">PAUL </t>
  </si>
  <si>
    <t>A47334C</t>
  </si>
  <si>
    <t>A78308C0060522MJUFRA</t>
  </si>
  <si>
    <t>09/02/1998</t>
  </si>
  <si>
    <t>11/06/1999</t>
  </si>
  <si>
    <t>A57198C0060522MJUFRA</t>
  </si>
  <si>
    <t>05/12/1998</t>
  </si>
  <si>
    <t>BAILLY</t>
  </si>
  <si>
    <t>A28461C0060522MJUFRA</t>
  </si>
  <si>
    <t>11/06/1998</t>
  </si>
  <si>
    <t>A28412C0060520FJUFRA</t>
  </si>
  <si>
    <t>17/02/1998</t>
  </si>
  <si>
    <t>Maison</t>
  </si>
  <si>
    <t>RABOT</t>
  </si>
  <si>
    <t>A97507C0060540MMIFRA</t>
  </si>
  <si>
    <t>Lefevre</t>
  </si>
  <si>
    <t>CATEL</t>
  </si>
  <si>
    <t>lespagnol</t>
  </si>
  <si>
    <t>samuel</t>
  </si>
  <si>
    <t>moulinou</t>
  </si>
  <si>
    <t>thibaud</t>
  </si>
  <si>
    <t>Cynthia</t>
  </si>
  <si>
    <t>15/03/2001</t>
  </si>
  <si>
    <t>Cléa</t>
  </si>
  <si>
    <t>Bourges Triathlon</t>
  </si>
  <si>
    <t>SOULIS</t>
  </si>
  <si>
    <t>ZOE</t>
  </si>
  <si>
    <t>DESRE</t>
  </si>
  <si>
    <t>DE CASO</t>
  </si>
  <si>
    <t>DELVAUX</t>
  </si>
  <si>
    <t>AURELIEN</t>
  </si>
  <si>
    <t>J3 AMILLY TRI</t>
  </si>
  <si>
    <t>WOLLENSACK</t>
  </si>
  <si>
    <t>CHASSET</t>
  </si>
  <si>
    <t>LOUCA</t>
  </si>
  <si>
    <t>TRISUD18</t>
  </si>
  <si>
    <t>DUVAUCHEL</t>
  </si>
  <si>
    <t xml:space="preserve">CMTRI </t>
  </si>
  <si>
    <t>PAUL</t>
  </si>
  <si>
    <t>BELLEMANN</t>
  </si>
  <si>
    <t>TITOUAN</t>
  </si>
  <si>
    <t>GUILLEMAIN</t>
  </si>
  <si>
    <t>MAEL</t>
  </si>
  <si>
    <t>TCC36</t>
  </si>
  <si>
    <t>DANILOV</t>
  </si>
  <si>
    <t>ANRI</t>
  </si>
  <si>
    <t>BERTHEAU</t>
  </si>
  <si>
    <t>BARDI</t>
  </si>
  <si>
    <t>PHILIA</t>
  </si>
  <si>
    <t>MAURICE</t>
  </si>
  <si>
    <t>LISA</t>
  </si>
  <si>
    <t>TRISUD 18</t>
  </si>
  <si>
    <t>BARBONI</t>
  </si>
  <si>
    <t>Juliette</t>
  </si>
  <si>
    <t>GILLARD</t>
  </si>
  <si>
    <t>Elfie</t>
  </si>
  <si>
    <t>DELPEY</t>
  </si>
  <si>
    <t>VAN DOOREN</t>
  </si>
  <si>
    <t>LOUNA</t>
  </si>
  <si>
    <t>CANELLE</t>
  </si>
  <si>
    <t>FOULON</t>
  </si>
  <si>
    <t>LEA</t>
  </si>
  <si>
    <t>MEKOUAR</t>
  </si>
  <si>
    <t>CHIARA</t>
  </si>
  <si>
    <t>GOBEAUX</t>
  </si>
  <si>
    <t>CHEVREAU</t>
  </si>
  <si>
    <t>RAMIREZ</t>
  </si>
  <si>
    <t>GRATON</t>
  </si>
  <si>
    <t>ROMAIN</t>
  </si>
  <si>
    <t>GIRARD</t>
  </si>
  <si>
    <t>CMTRI</t>
  </si>
  <si>
    <t>HENRY</t>
  </si>
  <si>
    <t>GREGOIRE</t>
  </si>
  <si>
    <t>MADREL</t>
  </si>
  <si>
    <t>EVAN</t>
  </si>
  <si>
    <t>MELLET</t>
  </si>
  <si>
    <t>LOUISON</t>
  </si>
  <si>
    <t>BOUDERGUI</t>
  </si>
  <si>
    <t>NATHANAEL</t>
  </si>
  <si>
    <t>CHAPEYROU</t>
  </si>
  <si>
    <t>GRISSAULT</t>
  </si>
  <si>
    <t>GALLAUD</t>
  </si>
  <si>
    <t>DROUOT</t>
  </si>
  <si>
    <t>EVA</t>
  </si>
  <si>
    <t>VIOLLET</t>
  </si>
  <si>
    <t>LAURA</t>
  </si>
  <si>
    <t>BREARD</t>
  </si>
  <si>
    <t>SAUDEMONT</t>
  </si>
  <si>
    <t>YANIS</t>
  </si>
  <si>
    <t>BABAYA</t>
  </si>
  <si>
    <t>RIYAD</t>
  </si>
  <si>
    <t>VERNEAU</t>
  </si>
  <si>
    <t>CAILLETTE</t>
  </si>
  <si>
    <t>PIERRE</t>
  </si>
  <si>
    <t>SEBASTIEN</t>
  </si>
  <si>
    <t>HADDADOU</t>
  </si>
  <si>
    <t>DEJAHDI</t>
  </si>
  <si>
    <t>SOUMIA</t>
  </si>
  <si>
    <t>GRIMALDI</t>
  </si>
  <si>
    <t>LIANDIER</t>
  </si>
  <si>
    <t>MARINE</t>
  </si>
  <si>
    <t>GOBLET</t>
  </si>
  <si>
    <t>FARDEAU</t>
  </si>
  <si>
    <t>MAELYS</t>
  </si>
  <si>
    <t>COSTE</t>
  </si>
  <si>
    <t>PAULINE</t>
  </si>
  <si>
    <t>SIMON</t>
  </si>
  <si>
    <t>KILLIAN</t>
  </si>
  <si>
    <t>TC JOUE</t>
  </si>
  <si>
    <t>NOLAN</t>
  </si>
  <si>
    <t>DA CUNHA</t>
  </si>
  <si>
    <t>MATTHEIS</t>
  </si>
  <si>
    <t>27/08/200</t>
  </si>
  <si>
    <t>CLOUE</t>
  </si>
  <si>
    <t>GOZIM</t>
  </si>
  <si>
    <t>SWAN</t>
  </si>
  <si>
    <t>BRILLANT</t>
  </si>
  <si>
    <t>KYLLIAN</t>
  </si>
  <si>
    <t>BEAUSSE</t>
  </si>
  <si>
    <t>FLORIAN</t>
  </si>
  <si>
    <t>Algret</t>
  </si>
  <si>
    <t>LEVIGNE</t>
  </si>
  <si>
    <t>EVANN</t>
  </si>
  <si>
    <t>GIRARD COQUET</t>
  </si>
  <si>
    <t>BOURGES TRI</t>
  </si>
  <si>
    <t>DALLOT</t>
  </si>
  <si>
    <t>JULIEN</t>
  </si>
  <si>
    <t>LOISON</t>
  </si>
  <si>
    <t>PARAPEL</t>
  </si>
  <si>
    <t>YANN</t>
  </si>
  <si>
    <t>DEMARS</t>
  </si>
  <si>
    <t>JEAN-BAPTISTE</t>
  </si>
  <si>
    <t>TRIATHLON CLUB CHATEAUROUX</t>
  </si>
  <si>
    <t>J3 AMILLY TRIATHLON</t>
  </si>
  <si>
    <t>DROUET</t>
  </si>
  <si>
    <t>ALICE</t>
  </si>
  <si>
    <t>DELEMER</t>
  </si>
  <si>
    <t>Arsene</t>
  </si>
  <si>
    <t>Victor</t>
  </si>
  <si>
    <t>MAIGNAUT</t>
  </si>
  <si>
    <t>DOS SANTOS</t>
  </si>
  <si>
    <t>Josselin</t>
  </si>
  <si>
    <t>MAGNAUDEÏX</t>
  </si>
  <si>
    <t>Aloïs</t>
  </si>
  <si>
    <t>ASPTT 36 Sports Nature</t>
  </si>
  <si>
    <t>ORLEANS ASFAS TRI</t>
  </si>
  <si>
    <t>CONCHON</t>
  </si>
  <si>
    <t>Constance</t>
  </si>
  <si>
    <t>ASPTT 36 Sport Nature</t>
  </si>
  <si>
    <t>ORLEANS ASFAS Tri</t>
  </si>
  <si>
    <t>EVEN</t>
  </si>
  <si>
    <t>NL ASPTT 36 Sport Nature</t>
  </si>
  <si>
    <t>BAUCHE</t>
  </si>
  <si>
    <t>Jeanne</t>
  </si>
  <si>
    <t>TCC 36</t>
  </si>
  <si>
    <t>PAQUIER</t>
  </si>
  <si>
    <t>Agathe</t>
  </si>
  <si>
    <t>BERENGER</t>
  </si>
  <si>
    <t>LOIEZA</t>
  </si>
  <si>
    <t>LUIS</t>
  </si>
  <si>
    <t>MARINA</t>
  </si>
  <si>
    <t>LORRY</t>
  </si>
  <si>
    <t>Killian</t>
  </si>
  <si>
    <t>GUILLET</t>
  </si>
  <si>
    <t>Mathieu</t>
  </si>
  <si>
    <t>BOUGREAU</t>
  </si>
  <si>
    <t>Alexandre</t>
  </si>
  <si>
    <t>BERTHOMIER</t>
  </si>
  <si>
    <t>Justine</t>
  </si>
  <si>
    <t>Milly</t>
  </si>
  <si>
    <t>LEROSIER</t>
  </si>
  <si>
    <t>Léa</t>
  </si>
  <si>
    <t>KERNACKER</t>
  </si>
  <si>
    <t>Pauline</t>
  </si>
  <si>
    <t>Vedome Tri</t>
  </si>
  <si>
    <t>AUGIER</t>
  </si>
  <si>
    <t>AUBARD</t>
  </si>
  <si>
    <t>Ambrine</t>
  </si>
  <si>
    <t>COQUAND</t>
  </si>
  <si>
    <t>MAUPOUX</t>
  </si>
  <si>
    <t>Nolwen</t>
  </si>
  <si>
    <t>Julien</t>
  </si>
  <si>
    <t>ORLEANS ASFAS tri</t>
  </si>
  <si>
    <t>CARUANA</t>
  </si>
  <si>
    <t>Jules</t>
  </si>
  <si>
    <t>TRI SUD18</t>
  </si>
  <si>
    <t>MILLET</t>
  </si>
  <si>
    <t>BALLEREAU</t>
  </si>
  <si>
    <t>Clément</t>
  </si>
  <si>
    <t>THomas</t>
  </si>
  <si>
    <t>MATTER</t>
  </si>
  <si>
    <t>Raphaël</t>
  </si>
  <si>
    <t>ROOSENS</t>
  </si>
  <si>
    <t>Amandine</t>
  </si>
  <si>
    <t>VT 18</t>
  </si>
  <si>
    <t>COUTY</t>
  </si>
  <si>
    <t xml:space="preserve">Vincent </t>
  </si>
  <si>
    <t>Orléans ASFAS tri</t>
  </si>
  <si>
    <t>POLVE</t>
  </si>
  <si>
    <t>Antonin</t>
  </si>
  <si>
    <t>MAGNAUDEIX</t>
  </si>
  <si>
    <t>ORLEANS ASFAS TRIATHLON</t>
  </si>
  <si>
    <t>ASPTT 36 SPORT NATURE</t>
  </si>
  <si>
    <t>TORSET</t>
  </si>
  <si>
    <t>Noa</t>
  </si>
  <si>
    <t>NL - Orléans ASFAS TRI</t>
  </si>
  <si>
    <t>BENHARRRATS</t>
  </si>
  <si>
    <t>Leo</t>
  </si>
  <si>
    <t>Marius</t>
  </si>
  <si>
    <t>BREDON SOULIS</t>
  </si>
  <si>
    <t>Jade</t>
  </si>
  <si>
    <t>Vendome Tri</t>
  </si>
  <si>
    <t>MAILLOT</t>
  </si>
  <si>
    <t>Chloé</t>
  </si>
  <si>
    <t>Orléans ASFAS TRI</t>
  </si>
  <si>
    <t>SANKHON</t>
  </si>
  <si>
    <t>Haylé</t>
  </si>
  <si>
    <t>DODU</t>
  </si>
  <si>
    <t>SAUVANNET</t>
  </si>
  <si>
    <t>BALONDRADE</t>
  </si>
  <si>
    <t>Malivey</t>
  </si>
  <si>
    <t>DA SILVA</t>
  </si>
  <si>
    <t>Clémence</t>
  </si>
  <si>
    <t>BEIGNEUX</t>
  </si>
  <si>
    <t>LOIS</t>
  </si>
  <si>
    <t>ROCA</t>
  </si>
  <si>
    <t>MAILLET</t>
  </si>
  <si>
    <t>GAUDE</t>
  </si>
  <si>
    <t>PELLE</t>
  </si>
  <si>
    <t>Eliot</t>
  </si>
  <si>
    <t>Sacha</t>
  </si>
  <si>
    <t>BOULARD POIRIER</t>
  </si>
  <si>
    <t>AMIOT</t>
  </si>
  <si>
    <t>Corentin</t>
  </si>
  <si>
    <t>BENOIT</t>
  </si>
  <si>
    <t>GUIGNON</t>
  </si>
  <si>
    <t>Maelys</t>
  </si>
  <si>
    <t>BOUDOUL</t>
  </si>
  <si>
    <t>GRASSIEN</t>
  </si>
  <si>
    <t>AMAR</t>
  </si>
  <si>
    <t>Orélans ASFAS TRI</t>
  </si>
  <si>
    <t>JAMIN</t>
  </si>
  <si>
    <t>Louis</t>
  </si>
  <si>
    <t>ENDURANCE 72</t>
  </si>
  <si>
    <t>TALHAS</t>
  </si>
  <si>
    <t>Matis</t>
  </si>
  <si>
    <t>Lei Loo</t>
  </si>
  <si>
    <t>BELLMANN</t>
  </si>
  <si>
    <t>BILLAULT</t>
  </si>
  <si>
    <t>Joseph</t>
  </si>
  <si>
    <t>Endurance 72</t>
  </si>
  <si>
    <t>VIOT</t>
  </si>
  <si>
    <t>Madeleine</t>
  </si>
  <si>
    <t>BALLU</t>
  </si>
  <si>
    <t>Maia</t>
  </si>
  <si>
    <t>Lisa</t>
  </si>
  <si>
    <t>Marie</t>
  </si>
  <si>
    <t>COFFINEAU</t>
  </si>
  <si>
    <t>Adele</t>
  </si>
  <si>
    <t>Louise</t>
  </si>
  <si>
    <t>MEJMI</t>
  </si>
  <si>
    <t>Marley</t>
  </si>
  <si>
    <t>RAIMBERT</t>
  </si>
  <si>
    <t>LEPROUST</t>
  </si>
  <si>
    <t>JEUDON</t>
  </si>
  <si>
    <t>Maël</t>
  </si>
  <si>
    <t>GAGNARD</t>
  </si>
  <si>
    <t>Ange</t>
  </si>
  <si>
    <t>DEMETTE</t>
  </si>
  <si>
    <t>D'ILLIERS</t>
  </si>
  <si>
    <t>DADOU</t>
  </si>
  <si>
    <t>GOUGEON</t>
  </si>
  <si>
    <t>LE BRIS</t>
  </si>
  <si>
    <t>St Jean de Mont Triathlon</t>
  </si>
  <si>
    <t>BRAZILIER</t>
  </si>
  <si>
    <t>ABI</t>
  </si>
  <si>
    <t>DOIZON ROLAND</t>
  </si>
  <si>
    <t>PIERRE JUSTIN</t>
  </si>
  <si>
    <t>TERLAIN</t>
  </si>
  <si>
    <t>LEFAUEUR</t>
  </si>
  <si>
    <t>Neo</t>
  </si>
  <si>
    <t>PORAS</t>
  </si>
  <si>
    <t>LABONNETTE</t>
  </si>
  <si>
    <t>ASPTT Orléans</t>
  </si>
  <si>
    <t>BARBEY</t>
  </si>
  <si>
    <t>MOLLOMAN</t>
  </si>
  <si>
    <t>Aswhim</t>
  </si>
  <si>
    <t>Abel</t>
  </si>
  <si>
    <t>DE POORTER</t>
  </si>
  <si>
    <t>Ines</t>
  </si>
  <si>
    <t>GAGNEUX</t>
  </si>
  <si>
    <t>GARNIER</t>
  </si>
  <si>
    <t>Matheo</t>
  </si>
  <si>
    <t>CHENET</t>
  </si>
  <si>
    <t>PERRICHON</t>
  </si>
  <si>
    <t>VIMON</t>
  </si>
  <si>
    <t>Axelle</t>
  </si>
  <si>
    <t>GALLAZZINI</t>
  </si>
  <si>
    <t>LUCAS</t>
  </si>
  <si>
    <t>Louis Alexandra</t>
  </si>
  <si>
    <t>PASSA CORNETTE</t>
  </si>
  <si>
    <t>Aymeric</t>
  </si>
  <si>
    <t>GENTY</t>
  </si>
  <si>
    <t>Margot</t>
  </si>
  <si>
    <t>LASCOMBES</t>
  </si>
  <si>
    <t>Aline</t>
  </si>
  <si>
    <t>LAGRANGE</t>
  </si>
  <si>
    <t>Ismael</t>
  </si>
  <si>
    <t>DINTILHAC</t>
  </si>
  <si>
    <t>Florimond</t>
  </si>
  <si>
    <t>DUBAIL</t>
  </si>
  <si>
    <t>Solène</t>
  </si>
  <si>
    <t>Elodie</t>
  </si>
  <si>
    <t>ASPTT ORLEANS TRI</t>
  </si>
</sst>
</file>

<file path=xl/styles.xml><?xml version="1.0" encoding="utf-8"?>
<styleSheet xmlns="http://schemas.openxmlformats.org/spreadsheetml/2006/main">
  <numFmts count="1">
    <numFmt numFmtId="164" formatCode="dd/mm/yy;@"/>
  </numFmts>
  <fonts count="49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11"/>
      <name val="Comic Sans MS"/>
      <family val="4"/>
    </font>
    <font>
      <sz val="10"/>
      <name val="Arial"/>
      <family val="2"/>
    </font>
    <font>
      <b/>
      <i/>
      <sz val="10"/>
      <name val="Verdana"/>
      <family val="2"/>
    </font>
    <font>
      <b/>
      <i/>
      <sz val="8"/>
      <name val="Verdana"/>
      <family val="2"/>
    </font>
    <font>
      <sz val="11"/>
      <name val="Comic Sans MS"/>
      <family val="4"/>
      <charset val="1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1"/>
      <name val="Arial Unicode MS"/>
      <family val="2"/>
    </font>
    <font>
      <b/>
      <sz val="11"/>
      <name val="Comic Sans MS"/>
      <family val="4"/>
      <charset val="1"/>
    </font>
    <font>
      <sz val="11"/>
      <name val="Times New Roman"/>
      <family val="1"/>
    </font>
    <font>
      <b/>
      <sz val="11"/>
      <name val="Comic Sans MS"/>
      <family val="4"/>
    </font>
    <font>
      <sz val="9"/>
      <name val="Comic Sans MS"/>
      <family val="4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theme="1"/>
      <name val="Verdana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20" borderId="1" applyNumberFormat="0" applyAlignment="0" applyProtection="0"/>
    <xf numFmtId="0" fontId="4" fillId="0" borderId="2" applyNumberFormat="0" applyFill="0" applyAlignment="0" applyProtection="0"/>
    <xf numFmtId="0" fontId="17" fillId="21" borderId="3" applyNumberFormat="0" applyAlignment="0" applyProtection="0"/>
    <xf numFmtId="0" fontId="5" fillId="7" borderId="1" applyNumberFormat="0" applyAlignment="0" applyProtection="0"/>
    <xf numFmtId="0" fontId="29" fillId="0" borderId="0"/>
    <xf numFmtId="0" fontId="6" fillId="3" borderId="0" applyNumberFormat="0" applyBorder="0" applyAlignment="0" applyProtection="0"/>
    <xf numFmtId="0" fontId="7" fillId="22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9" fillId="20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3" borderId="9" applyNumberFormat="0" applyAlignment="0" applyProtection="0"/>
  </cellStyleXfs>
  <cellXfs count="245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center" textRotation="90" wrapText="1"/>
    </xf>
    <xf numFmtId="0" fontId="19" fillId="0" borderId="10" xfId="0" applyFont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/>
    </xf>
    <xf numFmtId="0" fontId="19" fillId="0" borderId="11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/>
    </xf>
    <xf numFmtId="2" fontId="0" fillId="0" borderId="10" xfId="0" applyNumberFormat="1" applyFont="1" applyBorder="1" applyAlignment="1">
      <alignment horizontal="center"/>
    </xf>
    <xf numFmtId="0" fontId="20" fillId="0" borderId="10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31" fillId="25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/>
    </xf>
    <xf numFmtId="0" fontId="24" fillId="0" borderId="12" xfId="0" applyNumberFormat="1" applyFont="1" applyFill="1" applyBorder="1" applyAlignment="1" applyProtection="1">
      <alignment horizontal="left" vertical="center"/>
    </xf>
    <xf numFmtId="0" fontId="24" fillId="0" borderId="13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Border="1"/>
    <xf numFmtId="0" fontId="32" fillId="0" borderId="0" xfId="0" applyFont="1" applyBorder="1"/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31" fillId="26" borderId="10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vertical="center" wrapText="1"/>
    </xf>
    <xf numFmtId="0" fontId="24" fillId="0" borderId="13" xfId="0" applyNumberFormat="1" applyFont="1" applyFill="1" applyBorder="1" applyAlignment="1" applyProtection="1">
      <alignment horizontal="left" vertical="center"/>
    </xf>
    <xf numFmtId="0" fontId="30" fillId="0" borderId="13" xfId="0" applyFont="1" applyBorder="1" applyAlignment="1">
      <alignment horizontal="left"/>
    </xf>
    <xf numFmtId="0" fontId="33" fillId="0" borderId="13" xfId="0" applyFont="1" applyBorder="1" applyAlignment="1">
      <alignment horizontal="left" vertical="center" wrapText="1"/>
    </xf>
    <xf numFmtId="0" fontId="24" fillId="0" borderId="21" xfId="0" applyNumberFormat="1" applyFont="1" applyFill="1" applyBorder="1" applyAlignment="1" applyProtection="1">
      <alignment horizontal="left" vertical="center"/>
    </xf>
    <xf numFmtId="0" fontId="0" fillId="0" borderId="10" xfId="0" applyBorder="1"/>
    <xf numFmtId="0" fontId="0" fillId="25" borderId="10" xfId="0" applyFill="1" applyBorder="1"/>
    <xf numFmtId="0" fontId="0" fillId="25" borderId="13" xfId="0" applyFill="1" applyBorder="1"/>
    <xf numFmtId="0" fontId="28" fillId="0" borderId="13" xfId="0" applyFont="1" applyBorder="1" applyAlignment="1">
      <alignment vertical="center" wrapText="1"/>
    </xf>
    <xf numFmtId="0" fontId="31" fillId="27" borderId="10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vertical="center" wrapText="1"/>
    </xf>
    <xf numFmtId="9" fontId="0" fillId="0" borderId="0" xfId="0" applyNumberFormat="1"/>
    <xf numFmtId="0" fontId="0" fillId="0" borderId="10" xfId="0" applyFill="1" applyBorder="1"/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8" fillId="0" borderId="10" xfId="0" applyFont="1" applyBorder="1"/>
    <xf numFmtId="14" fontId="3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0" fillId="0" borderId="0" xfId="0" applyFont="1" applyFill="1" applyBorder="1"/>
    <xf numFmtId="0" fontId="22" fillId="0" borderId="1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38" fillId="0" borderId="10" xfId="0" applyNumberFormat="1" applyFont="1" applyFill="1" applyBorder="1" applyAlignment="1" applyProtection="1">
      <alignment horizontal="center" vertical="center"/>
    </xf>
    <xf numFmtId="0" fontId="24" fillId="0" borderId="10" xfId="0" quotePrefix="1" applyNumberFormat="1" applyFont="1" applyFill="1" applyBorder="1" applyAlignment="1" applyProtection="1">
      <alignment horizontal="left" vertical="center"/>
    </xf>
    <xf numFmtId="0" fontId="30" fillId="0" borderId="10" xfId="0" quotePrefix="1" applyFont="1" applyBorder="1"/>
    <xf numFmtId="0" fontId="30" fillId="0" borderId="10" xfId="0" applyFont="1" applyFill="1" applyBorder="1"/>
    <xf numFmtId="0" fontId="38" fillId="0" borderId="10" xfId="0" quotePrefix="1" applyFont="1" applyBorder="1"/>
    <xf numFmtId="0" fontId="30" fillId="0" borderId="10" xfId="0" applyFont="1" applyBorder="1"/>
    <xf numFmtId="0" fontId="38" fillId="0" borderId="10" xfId="0" quotePrefix="1" applyFont="1" applyBorder="1" applyAlignment="1">
      <alignment horizontal="left" vertical="center"/>
    </xf>
    <xf numFmtId="0" fontId="39" fillId="0" borderId="10" xfId="0" applyFont="1" applyBorder="1" applyAlignment="1">
      <alignment horizontal="center" vertical="center"/>
    </xf>
    <xf numFmtId="14" fontId="38" fillId="0" borderId="0" xfId="0" applyNumberFormat="1" applyFont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 vertical="center"/>
    </xf>
    <xf numFmtId="0" fontId="40" fillId="0" borderId="13" xfId="0" applyFont="1" applyBorder="1" applyAlignment="1">
      <alignment horizontal="center"/>
    </xf>
    <xf numFmtId="0" fontId="40" fillId="0" borderId="10" xfId="0" applyFont="1" applyFill="1" applyBorder="1" applyAlignment="1">
      <alignment horizontal="center" vertical="center"/>
    </xf>
    <xf numFmtId="1" fontId="0" fillId="0" borderId="10" xfId="0" applyNumberFormat="1" applyBorder="1"/>
    <xf numFmtId="0" fontId="38" fillId="0" borderId="10" xfId="0" applyFont="1" applyFill="1" applyBorder="1"/>
    <xf numFmtId="0" fontId="30" fillId="0" borderId="13" xfId="0" quotePrefix="1" applyFont="1" applyBorder="1"/>
    <xf numFmtId="0" fontId="24" fillId="0" borderId="0" xfId="0" applyNumberFormat="1" applyFont="1" applyFill="1" applyAlignment="1" applyProtection="1">
      <alignment horizontal="center" vertical="center"/>
    </xf>
    <xf numFmtId="0" fontId="30" fillId="0" borderId="0" xfId="0" applyFont="1"/>
    <xf numFmtId="0" fontId="40" fillId="0" borderId="19" xfId="0" applyFont="1" applyBorder="1" applyAlignment="1">
      <alignment horizontal="center"/>
    </xf>
    <xf numFmtId="0" fontId="24" fillId="0" borderId="19" xfId="0" applyNumberFormat="1" applyFont="1" applyFill="1" applyBorder="1" applyAlignment="1" applyProtection="1">
      <alignment horizontal="left" vertical="center"/>
    </xf>
    <xf numFmtId="0" fontId="41" fillId="0" borderId="10" xfId="0" applyFont="1" applyBorder="1" applyAlignment="1">
      <alignment horizontal="center"/>
    </xf>
    <xf numFmtId="10" fontId="0" fillId="0" borderId="0" xfId="0" applyNumberFormat="1"/>
    <xf numFmtId="0" fontId="30" fillId="0" borderId="10" xfId="0" applyFont="1" applyBorder="1" applyAlignment="1">
      <alignment horizontal="center"/>
    </xf>
    <xf numFmtId="0" fontId="34" fillId="0" borderId="10" xfId="0" applyFont="1" applyFill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8" fillId="26" borderId="10" xfId="0" applyFont="1" applyFill="1" applyBorder="1" applyAlignment="1">
      <alignment vertical="center" wrapText="1"/>
    </xf>
    <xf numFmtId="0" fontId="31" fillId="28" borderId="10" xfId="0" applyFont="1" applyFill="1" applyBorder="1" applyAlignment="1">
      <alignment horizontal="center" vertical="center"/>
    </xf>
    <xf numFmtId="0" fontId="28" fillId="28" borderId="10" xfId="0" applyFont="1" applyFill="1" applyBorder="1" applyAlignment="1">
      <alignment vertical="center" wrapText="1"/>
    </xf>
    <xf numFmtId="0" fontId="34" fillId="28" borderId="10" xfId="0" applyFont="1" applyFill="1" applyBorder="1" applyAlignment="1">
      <alignment vertical="center" wrapText="1"/>
    </xf>
    <xf numFmtId="0" fontId="42" fillId="29" borderId="10" xfId="0" applyFont="1" applyFill="1" applyBorder="1" applyAlignment="1">
      <alignment horizontal="center" vertical="center"/>
    </xf>
    <xf numFmtId="0" fontId="18" fillId="29" borderId="13" xfId="0" applyFont="1" applyFill="1" applyBorder="1" applyAlignment="1">
      <alignment horizontal="center" vertical="center"/>
    </xf>
    <xf numFmtId="0" fontId="0" fillId="0" borderId="10" xfId="0" applyFill="1" applyBorder="1" applyProtection="1"/>
    <xf numFmtId="0" fontId="43" fillId="25" borderId="10" xfId="0" applyFont="1" applyFill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25" borderId="19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27" borderId="10" xfId="0" applyFont="1" applyFill="1" applyBorder="1" applyAlignment="1">
      <alignment horizontal="center" vertical="center" wrapText="1"/>
    </xf>
    <xf numFmtId="0" fontId="34" fillId="26" borderId="10" xfId="0" applyFont="1" applyFill="1" applyBorder="1" applyAlignment="1">
      <alignment horizontal="center" vertical="center" wrapText="1"/>
    </xf>
    <xf numFmtId="0" fontId="34" fillId="28" borderId="10" xfId="0" applyFont="1" applyFill="1" applyBorder="1" applyAlignment="1">
      <alignment horizontal="center" vertical="center" wrapText="1"/>
    </xf>
    <xf numFmtId="0" fontId="28" fillId="30" borderId="10" xfId="0" applyFont="1" applyFill="1" applyBorder="1" applyAlignment="1">
      <alignment vertical="center" wrapText="1"/>
    </xf>
    <xf numFmtId="0" fontId="28" fillId="31" borderId="17" xfId="0" applyFont="1" applyFill="1" applyBorder="1" applyAlignment="1">
      <alignment vertical="center" wrapText="1"/>
    </xf>
    <xf numFmtId="0" fontId="38" fillId="25" borderId="10" xfId="0" applyFont="1" applyFill="1" applyBorder="1" applyAlignment="1">
      <alignment horizontal="center" vertical="center"/>
    </xf>
    <xf numFmtId="0" fontId="38" fillId="0" borderId="10" xfId="33" applyFont="1" applyFill="1" applyBorder="1" applyAlignment="1" applyProtection="1">
      <alignment horizontal="center" vertical="center"/>
    </xf>
    <xf numFmtId="164" fontId="38" fillId="0" borderId="10" xfId="33" applyNumberFormat="1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 vertical="center"/>
    </xf>
    <xf numFmtId="0" fontId="38" fillId="32" borderId="10" xfId="33" applyFont="1" applyFill="1" applyBorder="1" applyAlignment="1" applyProtection="1">
      <alignment horizontal="center" vertical="center"/>
    </xf>
    <xf numFmtId="0" fontId="38" fillId="32" borderId="10" xfId="0" applyFont="1" applyFill="1" applyBorder="1" applyAlignment="1" applyProtection="1">
      <alignment horizontal="center" vertical="center"/>
    </xf>
    <xf numFmtId="0" fontId="44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14" fontId="30" fillId="0" borderId="10" xfId="0" applyNumberFormat="1" applyFont="1" applyBorder="1"/>
    <xf numFmtId="0" fontId="30" fillId="25" borderId="10" xfId="0" applyFont="1" applyFill="1" applyBorder="1"/>
    <xf numFmtId="0" fontId="30" fillId="0" borderId="11" xfId="0" applyFont="1" applyBorder="1"/>
    <xf numFmtId="0" fontId="30" fillId="0" borderId="10" xfId="0" quotePrefix="1" applyFont="1" applyFill="1" applyBorder="1"/>
    <xf numFmtId="0" fontId="30" fillId="27" borderId="0" xfId="0" applyFont="1" applyFill="1"/>
    <xf numFmtId="0" fontId="30" fillId="28" borderId="0" xfId="0" applyFont="1" applyFill="1"/>
    <xf numFmtId="0" fontId="30" fillId="25" borderId="0" xfId="0" applyFont="1" applyFill="1"/>
    <xf numFmtId="0" fontId="30" fillId="0" borderId="0" xfId="0" applyFont="1" applyFill="1"/>
    <xf numFmtId="14" fontId="0" fillId="0" borderId="10" xfId="0" applyNumberFormat="1" applyFill="1" applyBorder="1" applyProtection="1"/>
    <xf numFmtId="0" fontId="0" fillId="0" borderId="10" xfId="0" applyFill="1" applyBorder="1" applyAlignment="1" applyProtection="1">
      <alignment horizontal="center"/>
    </xf>
    <xf numFmtId="14" fontId="0" fillId="0" borderId="10" xfId="0" applyNumberFormat="1" applyFill="1" applyBorder="1" applyAlignment="1" applyProtection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14" fontId="0" fillId="0" borderId="10" xfId="0" applyNumberFormat="1" applyFont="1" applyFill="1" applyBorder="1" applyAlignment="1" applyProtection="1">
      <alignment horizontal="center" vertical="center"/>
    </xf>
    <xf numFmtId="0" fontId="35" fillId="25" borderId="10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0" fontId="34" fillId="0" borderId="10" xfId="0" applyFont="1" applyFill="1" applyBorder="1" applyAlignment="1">
      <alignment horizontal="center" vertical="center" wrapText="1"/>
    </xf>
    <xf numFmtId="0" fontId="30" fillId="32" borderId="10" xfId="33" applyFont="1" applyFill="1" applyBorder="1" applyAlignment="1" applyProtection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30" fillId="32" borderId="10" xfId="0" applyFont="1" applyFill="1" applyBorder="1" applyAlignment="1">
      <alignment horizontal="center" vertical="center"/>
    </xf>
    <xf numFmtId="14" fontId="30" fillId="32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 applyProtection="1">
      <alignment horizontal="center" vertical="center"/>
    </xf>
    <xf numFmtId="14" fontId="30" fillId="0" borderId="10" xfId="0" applyNumberFormat="1" applyFont="1" applyFill="1" applyBorder="1" applyAlignment="1" applyProtection="1">
      <alignment horizontal="center" vertical="center"/>
    </xf>
    <xf numFmtId="0" fontId="30" fillId="25" borderId="13" xfId="0" applyFont="1" applyFill="1" applyBorder="1"/>
    <xf numFmtId="0" fontId="32" fillId="0" borderId="10" xfId="0" applyFont="1" applyBorder="1" applyAlignment="1">
      <alignment horizontal="center" vertical="center"/>
    </xf>
    <xf numFmtId="0" fontId="30" fillId="0" borderId="13" xfId="0" applyFont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26" borderId="0" xfId="0" applyFont="1" applyFill="1"/>
    <xf numFmtId="0" fontId="28" fillId="25" borderId="10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 applyProtection="1">
      <alignment horizontal="center" vertical="center"/>
    </xf>
    <xf numFmtId="14" fontId="30" fillId="32" borderId="10" xfId="0" applyNumberFormat="1" applyFont="1" applyFill="1" applyBorder="1" applyAlignment="1" applyProtection="1">
      <alignment horizontal="center" vertical="center"/>
    </xf>
    <xf numFmtId="0" fontId="30" fillId="0" borderId="10" xfId="0" quotePrefix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5" fillId="0" borderId="10" xfId="0" applyFont="1" applyFill="1" applyBorder="1" applyAlignment="1" applyProtection="1">
      <alignment horizontal="center" vertical="center"/>
    </xf>
    <xf numFmtId="0" fontId="30" fillId="0" borderId="19" xfId="0" applyFont="1" applyBorder="1"/>
    <xf numFmtId="0" fontId="30" fillId="0" borderId="0" xfId="0" quotePrefix="1" applyFont="1"/>
    <xf numFmtId="14" fontId="30" fillId="32" borderId="10" xfId="33" applyNumberFormat="1" applyFont="1" applyFill="1" applyBorder="1" applyAlignment="1" applyProtection="1">
      <alignment horizontal="center" vertical="center"/>
    </xf>
    <xf numFmtId="0" fontId="30" fillId="25" borderId="13" xfId="0" applyFont="1" applyFill="1" applyBorder="1" applyAlignment="1">
      <alignment horizontal="center"/>
    </xf>
    <xf numFmtId="0" fontId="30" fillId="25" borderId="10" xfId="0" applyFont="1" applyFill="1" applyBorder="1" applyAlignment="1">
      <alignment horizontal="center"/>
    </xf>
    <xf numFmtId="0" fontId="35" fillId="25" borderId="13" xfId="0" applyFont="1" applyFill="1" applyBorder="1" applyAlignment="1">
      <alignment horizontal="center" vertical="center"/>
    </xf>
    <xf numFmtId="0" fontId="30" fillId="0" borderId="10" xfId="33" applyFont="1" applyFill="1" applyBorder="1" applyAlignment="1" applyProtection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5" fillId="0" borderId="0" xfId="0" applyFont="1"/>
    <xf numFmtId="14" fontId="45" fillId="0" borderId="19" xfId="0" applyNumberFormat="1" applyFont="1" applyBorder="1" applyAlignment="1">
      <alignment horizontal="center"/>
    </xf>
    <xf numFmtId="0" fontId="45" fillId="0" borderId="19" xfId="0" applyFont="1" applyBorder="1"/>
    <xf numFmtId="0" fontId="45" fillId="0" borderId="10" xfId="0" applyFont="1" applyBorder="1"/>
    <xf numFmtId="14" fontId="45" fillId="0" borderId="10" xfId="0" applyNumberFormat="1" applyFont="1" applyBorder="1" applyAlignment="1">
      <alignment horizontal="center"/>
    </xf>
    <xf numFmtId="14" fontId="30" fillId="0" borderId="0" xfId="0" applyNumberFormat="1" applyFont="1"/>
    <xf numFmtId="14" fontId="30" fillId="0" borderId="10" xfId="0" applyNumberFormat="1" applyFont="1" applyBorder="1" applyAlignment="1">
      <alignment horizontal="center"/>
    </xf>
    <xf numFmtId="0" fontId="28" fillId="25" borderId="19" xfId="0" applyFont="1" applyFill="1" applyBorder="1" applyAlignment="1">
      <alignment horizontal="center" vertical="center" wrapText="1"/>
    </xf>
    <xf numFmtId="0" fontId="30" fillId="25" borderId="10" xfId="0" applyFont="1" applyFill="1" applyBorder="1" applyAlignment="1"/>
    <xf numFmtId="0" fontId="35" fillId="25" borderId="10" xfId="0" applyFont="1" applyFill="1" applyBorder="1" applyAlignment="1">
      <alignment vertical="center"/>
    </xf>
    <xf numFmtId="0" fontId="30" fillId="0" borderId="0" xfId="0" applyFont="1" applyAlignment="1"/>
    <xf numFmtId="0" fontId="30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164" fontId="30" fillId="32" borderId="10" xfId="33" applyNumberFormat="1" applyFont="1" applyFill="1" applyBorder="1" applyAlignment="1" applyProtection="1">
      <alignment horizontal="center" vertical="center"/>
    </xf>
    <xf numFmtId="0" fontId="30" fillId="0" borderId="13" xfId="0" applyFont="1" applyBorder="1" applyAlignment="1">
      <alignment horizontal="left" vertical="center"/>
    </xf>
    <xf numFmtId="14" fontId="30" fillId="0" borderId="19" xfId="0" applyNumberFormat="1" applyFont="1" applyBorder="1"/>
    <xf numFmtId="0" fontId="30" fillId="0" borderId="10" xfId="0" quotePrefix="1" applyFont="1" applyBorder="1" applyAlignment="1">
      <alignment horizontal="left" vertical="center"/>
    </xf>
    <xf numFmtId="0" fontId="32" fillId="0" borderId="0" xfId="0" applyFont="1" applyFill="1"/>
    <xf numFmtId="0" fontId="32" fillId="28" borderId="0" xfId="0" applyFont="1" applyFill="1"/>
    <xf numFmtId="0" fontId="32" fillId="0" borderId="0" xfId="0" applyFont="1"/>
    <xf numFmtId="14" fontId="38" fillId="0" borderId="10" xfId="0" applyNumberFormat="1" applyFont="1" applyBorder="1"/>
    <xf numFmtId="14" fontId="30" fillId="0" borderId="10" xfId="0" applyNumberFormat="1" applyFont="1" applyBorder="1" applyAlignment="1">
      <alignment horizontal="left"/>
    </xf>
    <xf numFmtId="1" fontId="30" fillId="0" borderId="10" xfId="0" applyNumberFormat="1" applyFont="1" applyFill="1" applyBorder="1"/>
    <xf numFmtId="0" fontId="36" fillId="25" borderId="10" xfId="0" applyFont="1" applyFill="1" applyBorder="1" applyAlignment="1">
      <alignment horizontal="center" vertical="center" wrapText="1"/>
    </xf>
    <xf numFmtId="0" fontId="36" fillId="25" borderId="10" xfId="0" applyFont="1" applyFill="1" applyBorder="1" applyAlignment="1">
      <alignment vertical="center" wrapText="1"/>
    </xf>
    <xf numFmtId="0" fontId="0" fillId="25" borderId="10" xfId="0" applyFont="1" applyFill="1" applyBorder="1" applyAlignment="1">
      <alignment horizontal="center"/>
    </xf>
    <xf numFmtId="0" fontId="30" fillId="0" borderId="10" xfId="0" applyFont="1" applyFill="1" applyBorder="1" applyAlignment="1" applyProtection="1">
      <alignment horizontal="center"/>
    </xf>
    <xf numFmtId="14" fontId="30" fillId="0" borderId="10" xfId="0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left" vertical="center"/>
    </xf>
    <xf numFmtId="0" fontId="30" fillId="0" borderId="24" xfId="0" quotePrefix="1" applyFont="1" applyBorder="1" applyAlignment="1">
      <alignment horizontal="left" vertical="center"/>
    </xf>
    <xf numFmtId="0" fontId="30" fillId="0" borderId="12" xfId="0" quotePrefix="1" applyFont="1" applyBorder="1" applyAlignment="1">
      <alignment horizontal="left" vertical="center"/>
    </xf>
    <xf numFmtId="0" fontId="46" fillId="0" borderId="10" xfId="0" applyFont="1" applyFill="1" applyBorder="1" applyAlignment="1">
      <alignment horizontal="center" vertical="center"/>
    </xf>
    <xf numFmtId="14" fontId="46" fillId="0" borderId="10" xfId="0" applyNumberFormat="1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7" fillId="3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/>
    </xf>
    <xf numFmtId="0" fontId="30" fillId="0" borderId="1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/>
    </xf>
    <xf numFmtId="14" fontId="38" fillId="0" borderId="10" xfId="0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3" xfId="0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38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25" borderId="13" xfId="0" applyFont="1" applyFill="1" applyBorder="1" applyAlignment="1">
      <alignment horizontal="center" vertical="center"/>
    </xf>
    <xf numFmtId="14" fontId="30" fillId="0" borderId="17" xfId="0" applyNumberFormat="1" applyFont="1" applyBorder="1" applyAlignment="1">
      <alignment horizontal="center" vertical="center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0" fillId="0" borderId="19" xfId="0" applyFont="1" applyFill="1" applyBorder="1"/>
    <xf numFmtId="14" fontId="0" fillId="0" borderId="19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37" fillId="0" borderId="10" xfId="0" applyNumberFormat="1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/>
    </xf>
    <xf numFmtId="0" fontId="48" fillId="0" borderId="10" xfId="0" applyFont="1" applyFill="1" applyBorder="1" applyAlignment="1" applyProtection="1">
      <alignment horizontal="center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3" xfId="0" applyFont="1" applyBorder="1" applyAlignment="1">
      <alignment horizontal="center"/>
    </xf>
    <xf numFmtId="14" fontId="0" fillId="0" borderId="0" xfId="0" applyNumberFormat="1" applyFont="1" applyFill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14" fontId="30" fillId="27" borderId="10" xfId="0" applyNumberFormat="1" applyFont="1" applyFill="1" applyBorder="1" applyAlignment="1">
      <alignment horizontal="center" vertical="center"/>
    </xf>
    <xf numFmtId="0" fontId="30" fillId="27" borderId="10" xfId="0" applyFont="1" applyFill="1" applyBorder="1" applyAlignment="1">
      <alignment vertical="center"/>
    </xf>
    <xf numFmtId="14" fontId="30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0" xfId="0" applyFont="1" applyBorder="1" applyAlignment="1">
      <alignment wrapText="1"/>
    </xf>
    <xf numFmtId="0" fontId="30" fillId="0" borderId="17" xfId="0" applyFont="1" applyBorder="1" applyAlignment="1">
      <alignment vertical="center"/>
    </xf>
    <xf numFmtId="14" fontId="30" fillId="28" borderId="10" xfId="0" applyNumberFormat="1" applyFont="1" applyFill="1" applyBorder="1" applyAlignment="1">
      <alignment horizontal="center" vertical="center"/>
    </xf>
    <xf numFmtId="0" fontId="30" fillId="28" borderId="10" xfId="0" applyFont="1" applyFill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14" fontId="47" fillId="0" borderId="10" xfId="0" applyNumberFormat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vertical="center"/>
    </xf>
    <xf numFmtId="164" fontId="47" fillId="0" borderId="10" xfId="0" applyNumberFormat="1" applyFont="1" applyFill="1" applyBorder="1" applyAlignment="1">
      <alignment horizontal="center" vertical="center"/>
    </xf>
    <xf numFmtId="164" fontId="47" fillId="0" borderId="10" xfId="0" applyNumberFormat="1" applyFont="1" applyFill="1" applyBorder="1" applyAlignment="1">
      <alignment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Excel Built-in Normal" xfId="30"/>
    <cellStyle name="Insatisfaisant" xfId="31" builtinId="27" customBuiltin="1"/>
    <cellStyle name="Neutre" xfId="32" builtinId="28" customBuiltin="1"/>
    <cellStyle name="Normal" xfId="0" builtinId="0"/>
    <cellStyle name="Normal 2" xfId="33"/>
    <cellStyle name="Satisfaisant" xfId="34" builtinId="26" customBuiltin="1"/>
    <cellStyle name="Sortie" xfId="35" builtinId="21" customBuiltin="1"/>
    <cellStyle name="Texte explicatif" xfId="36" builtinId="53" customBuiltin="1"/>
    <cellStyle name="Titre 1" xfId="37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77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"/>
  <sheetViews>
    <sheetView tabSelected="1" topLeftCell="B1" zoomScale="90" zoomScaleNormal="90" workbookViewId="0">
      <pane ySplit="2" topLeftCell="A3" activePane="bottomLeft" state="frozen"/>
      <selection pane="bottomLeft" activeCell="AE13" sqref="AE13"/>
    </sheetView>
  </sheetViews>
  <sheetFormatPr baseColWidth="10" defaultRowHeight="15"/>
  <cols>
    <col min="1" max="1" width="24.7109375" style="77" bestFit="1" customWidth="1"/>
    <col min="2" max="2" width="14" style="77" bestFit="1" customWidth="1"/>
    <col min="3" max="3" width="16.7109375" style="142" bestFit="1" customWidth="1"/>
    <col min="4" max="4" width="14.140625" style="142" bestFit="1" customWidth="1"/>
    <col min="5" max="5" width="29.5703125" style="143" bestFit="1" customWidth="1"/>
    <col min="6" max="6" width="4.140625" style="77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0" bestFit="1" customWidth="1"/>
    <col min="11" max="11" width="7.28515625" style="120" bestFit="1" customWidth="1"/>
    <col min="12" max="12" width="4.140625" style="144" bestFit="1" customWidth="1"/>
    <col min="13" max="13" width="7.28515625" style="123" bestFit="1" customWidth="1"/>
    <col min="14" max="14" width="4.140625" style="121" bestFit="1" customWidth="1"/>
    <col min="15" max="15" width="7.28515625" style="121" bestFit="1" customWidth="1"/>
    <col min="16" max="16" width="4.140625" style="77" bestFit="1" customWidth="1"/>
    <col min="17" max="17" width="7.28515625" style="77" customWidth="1"/>
    <col min="18" max="18" width="4.140625" style="77" bestFit="1" customWidth="1"/>
    <col min="19" max="19" width="7.28515625" style="77" bestFit="1" customWidth="1"/>
    <col min="20" max="20" width="4.140625" style="120" bestFit="1" customWidth="1"/>
    <col min="21" max="21" width="7.28515625" style="120" bestFit="1" customWidth="1"/>
    <col min="22" max="22" width="4.140625" style="77" bestFit="1" customWidth="1"/>
    <col min="23" max="23" width="7.28515625" style="77" customWidth="1"/>
    <col min="24" max="24" width="4.140625" style="123" bestFit="1" customWidth="1"/>
    <col min="25" max="25" width="7.28515625" style="123" customWidth="1"/>
    <col min="26" max="26" width="4.140625" style="77" bestFit="1" customWidth="1"/>
    <col min="27" max="27" width="7.28515625" style="77" bestFit="1" customWidth="1"/>
    <col min="28" max="28" width="8.28515625" style="77" bestFit="1" customWidth="1"/>
    <col min="29" max="29" width="7.5703125" style="77" bestFit="1" customWidth="1"/>
    <col min="30" max="30" width="8.28515625" style="77" bestFit="1" customWidth="1"/>
    <col min="31" max="31" width="13.28515625" style="77" customWidth="1"/>
    <col min="32" max="16384" width="11.42578125" style="77"/>
  </cols>
  <sheetData>
    <row r="1" spans="1:31">
      <c r="B1" s="77" t="s">
        <v>328</v>
      </c>
      <c r="C1" s="228" t="s">
        <v>3</v>
      </c>
      <c r="D1" s="228"/>
      <c r="E1" s="229"/>
      <c r="F1" s="230">
        <v>42694</v>
      </c>
      <c r="G1" s="231"/>
      <c r="H1" s="230">
        <v>42715</v>
      </c>
      <c r="I1" s="231"/>
      <c r="J1" s="232">
        <v>42750</v>
      </c>
      <c r="K1" s="233"/>
      <c r="L1" s="234">
        <v>42771</v>
      </c>
      <c r="M1" s="235"/>
      <c r="N1" s="238">
        <v>42813</v>
      </c>
      <c r="O1" s="239"/>
      <c r="P1" s="230">
        <v>42827</v>
      </c>
      <c r="Q1" s="231"/>
      <c r="R1" s="230">
        <v>42856</v>
      </c>
      <c r="S1" s="230"/>
      <c r="T1" s="232">
        <v>42875</v>
      </c>
      <c r="U1" s="232"/>
      <c r="V1" s="230">
        <v>42896</v>
      </c>
      <c r="W1" s="231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330</v>
      </c>
    </row>
    <row r="2" spans="1:31" ht="33">
      <c r="A2" s="98" t="s">
        <v>138</v>
      </c>
      <c r="B2" s="98" t="s">
        <v>139</v>
      </c>
      <c r="C2" s="131" t="s">
        <v>0</v>
      </c>
      <c r="D2" s="99" t="s">
        <v>1</v>
      </c>
      <c r="E2" s="100" t="s">
        <v>2</v>
      </c>
      <c r="F2" s="101" t="s">
        <v>6</v>
      </c>
      <c r="G2" s="17" t="s">
        <v>91</v>
      </c>
      <c r="H2" s="102" t="s">
        <v>6</v>
      </c>
      <c r="I2" s="17" t="s">
        <v>91</v>
      </c>
      <c r="J2" s="103" t="s">
        <v>6</v>
      </c>
      <c r="K2" s="49" t="s">
        <v>91</v>
      </c>
      <c r="L2" s="104" t="s">
        <v>6</v>
      </c>
      <c r="M2" s="18" t="s">
        <v>91</v>
      </c>
      <c r="N2" s="105" t="s">
        <v>6</v>
      </c>
      <c r="O2" s="90" t="s">
        <v>91</v>
      </c>
      <c r="P2" s="102" t="s">
        <v>6</v>
      </c>
      <c r="Q2" s="18" t="s">
        <v>91</v>
      </c>
      <c r="R2" s="102" t="s">
        <v>6</v>
      </c>
      <c r="S2" s="18" t="s">
        <v>91</v>
      </c>
      <c r="T2" s="103" t="s">
        <v>6</v>
      </c>
      <c r="U2" s="49" t="s">
        <v>91</v>
      </c>
      <c r="V2" s="102" t="s">
        <v>6</v>
      </c>
      <c r="W2" s="18" t="s">
        <v>91</v>
      </c>
      <c r="X2" s="13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37" t="s">
        <v>168</v>
      </c>
      <c r="B3" s="137" t="s">
        <v>360</v>
      </c>
      <c r="C3" s="137" t="s">
        <v>103</v>
      </c>
      <c r="D3" s="137" t="s">
        <v>361</v>
      </c>
      <c r="E3" s="115" t="s">
        <v>353</v>
      </c>
      <c r="F3" s="134">
        <v>3</v>
      </c>
      <c r="G3" s="17">
        <v>80</v>
      </c>
      <c r="H3" s="16">
        <v>3</v>
      </c>
      <c r="I3" s="17">
        <v>65</v>
      </c>
      <c r="J3" s="48"/>
      <c r="K3" s="49"/>
      <c r="L3" s="37">
        <v>2</v>
      </c>
      <c r="M3" s="18">
        <v>80</v>
      </c>
      <c r="N3" s="89"/>
      <c r="O3" s="90"/>
      <c r="P3" s="39"/>
      <c r="Q3" s="17"/>
      <c r="R3" s="16"/>
      <c r="S3" s="17"/>
      <c r="T3" s="48"/>
      <c r="U3" s="49"/>
      <c r="V3" s="39"/>
      <c r="W3" s="17"/>
      <c r="X3" s="18"/>
      <c r="Y3" s="18"/>
      <c r="Z3" s="16"/>
      <c r="AA3" s="17"/>
      <c r="AB3" s="106">
        <f t="shared" ref="AB3:AB25" si="0">G3+I3+K3+M3+O3+S3+U3+AA3+W3+Y3+Q3</f>
        <v>225</v>
      </c>
      <c r="AC3" s="18">
        <f t="shared" ref="AC3:AC25" si="1">G3+I3+K3+M3+O3+S3+U3+AA3+W3+Y3+Q3</f>
        <v>225</v>
      </c>
      <c r="AD3" s="107">
        <v>1</v>
      </c>
      <c r="AE3" s="24">
        <v>3</v>
      </c>
    </row>
    <row r="4" spans="1:31" ht="16.5">
      <c r="A4" s="140"/>
      <c r="B4" s="96">
        <v>40471</v>
      </c>
      <c r="C4" s="11" t="s">
        <v>536</v>
      </c>
      <c r="D4" s="11" t="s">
        <v>825</v>
      </c>
      <c r="E4" s="82" t="s">
        <v>826</v>
      </c>
      <c r="F4" s="16"/>
      <c r="G4" s="17"/>
      <c r="H4" s="16">
        <v>1</v>
      </c>
      <c r="I4" s="17">
        <v>100</v>
      </c>
      <c r="J4" s="48"/>
      <c r="K4" s="49"/>
      <c r="L4" s="37">
        <v>1</v>
      </c>
      <c r="M4" s="18">
        <v>100</v>
      </c>
      <c r="N4" s="89"/>
      <c r="O4" s="90"/>
      <c r="P4" s="39"/>
      <c r="Q4" s="17"/>
      <c r="R4" s="16"/>
      <c r="S4" s="17"/>
      <c r="T4" s="48"/>
      <c r="U4" s="49"/>
      <c r="V4" s="39"/>
      <c r="W4" s="17"/>
      <c r="X4" s="18"/>
      <c r="Y4" s="18"/>
      <c r="Z4" s="16"/>
      <c r="AA4" s="17"/>
      <c r="AB4" s="106">
        <f t="shared" si="0"/>
        <v>200</v>
      </c>
      <c r="AC4" s="18">
        <f t="shared" si="1"/>
        <v>200</v>
      </c>
      <c r="AD4" s="107">
        <f t="shared" ref="AD4:AD25" si="2">AD3+1</f>
        <v>2</v>
      </c>
      <c r="AE4" s="24">
        <v>2</v>
      </c>
    </row>
    <row r="5" spans="1:31" ht="16.5">
      <c r="A5" s="133" t="s">
        <v>344</v>
      </c>
      <c r="B5" s="133" t="s">
        <v>345</v>
      </c>
      <c r="C5" s="133" t="s">
        <v>41</v>
      </c>
      <c r="D5" s="133" t="s">
        <v>206</v>
      </c>
      <c r="E5" s="133" t="s">
        <v>143</v>
      </c>
      <c r="F5" s="134">
        <v>1</v>
      </c>
      <c r="G5" s="17">
        <v>100</v>
      </c>
      <c r="H5" s="16"/>
      <c r="I5" s="17"/>
      <c r="J5" s="48"/>
      <c r="K5" s="49"/>
      <c r="L5" s="37">
        <v>2</v>
      </c>
      <c r="M5" s="18">
        <v>80</v>
      </c>
      <c r="N5" s="89"/>
      <c r="O5" s="90"/>
      <c r="P5" s="39"/>
      <c r="Q5" s="17"/>
      <c r="R5" s="16"/>
      <c r="S5" s="17"/>
      <c r="T5" s="48"/>
      <c r="U5" s="49"/>
      <c r="V5" s="39"/>
      <c r="W5" s="17"/>
      <c r="X5" s="18"/>
      <c r="Y5" s="18"/>
      <c r="Z5" s="16"/>
      <c r="AA5" s="17"/>
      <c r="AB5" s="106">
        <f t="shared" si="0"/>
        <v>180</v>
      </c>
      <c r="AC5" s="18">
        <f t="shared" si="1"/>
        <v>180</v>
      </c>
      <c r="AD5" s="107">
        <f t="shared" si="2"/>
        <v>3</v>
      </c>
      <c r="AE5" s="24">
        <v>2</v>
      </c>
    </row>
    <row r="6" spans="1:31" ht="16.5">
      <c r="A6" s="135" t="s">
        <v>346</v>
      </c>
      <c r="B6" s="136">
        <v>40208</v>
      </c>
      <c r="C6" s="133" t="s">
        <v>347</v>
      </c>
      <c r="D6" s="133" t="s">
        <v>180</v>
      </c>
      <c r="E6" s="115" t="s">
        <v>143</v>
      </c>
      <c r="F6" s="134">
        <v>1</v>
      </c>
      <c r="G6" s="17">
        <v>100</v>
      </c>
      <c r="H6" s="16"/>
      <c r="I6" s="17"/>
      <c r="J6" s="48"/>
      <c r="K6" s="49"/>
      <c r="L6" s="37">
        <v>2</v>
      </c>
      <c r="M6" s="18">
        <v>80</v>
      </c>
      <c r="N6" s="89"/>
      <c r="O6" s="90"/>
      <c r="P6" s="39"/>
      <c r="Q6" s="17"/>
      <c r="R6" s="16"/>
      <c r="S6" s="17"/>
      <c r="T6" s="48"/>
      <c r="U6" s="49"/>
      <c r="V6" s="39"/>
      <c r="W6" s="17"/>
      <c r="X6" s="18"/>
      <c r="Y6" s="18"/>
      <c r="Z6" s="16"/>
      <c r="AA6" s="17"/>
      <c r="AB6" s="106">
        <f t="shared" si="0"/>
        <v>180</v>
      </c>
      <c r="AC6" s="18">
        <f t="shared" si="1"/>
        <v>180</v>
      </c>
      <c r="AD6" s="107">
        <f t="shared" si="2"/>
        <v>4</v>
      </c>
      <c r="AE6" s="24">
        <v>2</v>
      </c>
    </row>
    <row r="7" spans="1:31" ht="16.5">
      <c r="A7" s="146" t="s">
        <v>402</v>
      </c>
      <c r="B7" s="136">
        <v>40507</v>
      </c>
      <c r="C7" s="146" t="s">
        <v>403</v>
      </c>
      <c r="D7" s="146" t="s">
        <v>297</v>
      </c>
      <c r="E7" s="135" t="s">
        <v>364</v>
      </c>
      <c r="F7" s="134">
        <v>1</v>
      </c>
      <c r="G7" s="17">
        <v>100</v>
      </c>
      <c r="H7" s="16">
        <v>2</v>
      </c>
      <c r="I7" s="17">
        <v>80</v>
      </c>
      <c r="J7" s="48"/>
      <c r="K7" s="49"/>
      <c r="L7" s="37">
        <v>2</v>
      </c>
      <c r="M7" s="18">
        <v>80</v>
      </c>
      <c r="N7" s="89"/>
      <c r="O7" s="90"/>
      <c r="P7" s="39"/>
      <c r="Q7" s="17"/>
      <c r="R7" s="16"/>
      <c r="S7" s="17"/>
      <c r="T7" s="48"/>
      <c r="U7" s="49"/>
      <c r="V7" s="39"/>
      <c r="W7" s="17"/>
      <c r="X7" s="18"/>
      <c r="Y7" s="18"/>
      <c r="Z7" s="16"/>
      <c r="AA7" s="17"/>
      <c r="AB7" s="106">
        <f t="shared" si="0"/>
        <v>260</v>
      </c>
      <c r="AC7" s="18">
        <f t="shared" si="1"/>
        <v>260</v>
      </c>
      <c r="AD7" s="107">
        <f t="shared" si="2"/>
        <v>5</v>
      </c>
      <c r="AE7" s="24">
        <v>2</v>
      </c>
    </row>
    <row r="8" spans="1:31" ht="16.5">
      <c r="A8" s="82"/>
      <c r="B8" s="115"/>
      <c r="C8" s="82" t="s">
        <v>1020</v>
      </c>
      <c r="D8" s="82" t="s">
        <v>973</v>
      </c>
      <c r="E8" s="82" t="s">
        <v>826</v>
      </c>
      <c r="F8" s="117"/>
      <c r="G8" s="17"/>
      <c r="H8" s="16"/>
      <c r="I8" s="17"/>
      <c r="J8" s="48"/>
      <c r="K8" s="49"/>
      <c r="L8" s="37">
        <v>1</v>
      </c>
      <c r="M8" s="18">
        <v>100</v>
      </c>
      <c r="N8" s="89"/>
      <c r="O8" s="90"/>
      <c r="P8" s="39"/>
      <c r="Q8" s="17"/>
      <c r="R8" s="16"/>
      <c r="S8" s="17"/>
      <c r="T8" s="48"/>
      <c r="U8" s="49"/>
      <c r="V8" s="39"/>
      <c r="W8" s="17"/>
      <c r="X8" s="18"/>
      <c r="Y8" s="18"/>
      <c r="Z8" s="16"/>
      <c r="AA8" s="17"/>
      <c r="AB8" s="106">
        <f t="shared" si="0"/>
        <v>100</v>
      </c>
      <c r="AC8" s="18">
        <f t="shared" si="1"/>
        <v>100</v>
      </c>
      <c r="AD8" s="107">
        <f t="shared" si="2"/>
        <v>6</v>
      </c>
      <c r="AE8" s="24">
        <v>1</v>
      </c>
    </row>
    <row r="9" spans="1:31" ht="16.5">
      <c r="A9" s="137" t="s">
        <v>357</v>
      </c>
      <c r="B9" s="138">
        <v>40179</v>
      </c>
      <c r="C9" s="137" t="s">
        <v>358</v>
      </c>
      <c r="D9" s="137" t="s">
        <v>359</v>
      </c>
      <c r="E9" s="115" t="s">
        <v>353</v>
      </c>
      <c r="F9" s="130">
        <v>3</v>
      </c>
      <c r="G9" s="17">
        <v>80</v>
      </c>
      <c r="H9" s="16"/>
      <c r="I9" s="17"/>
      <c r="J9" s="48"/>
      <c r="K9" s="49"/>
      <c r="L9" s="37"/>
      <c r="M9" s="18"/>
      <c r="N9" s="89"/>
      <c r="O9" s="90"/>
      <c r="P9" s="39"/>
      <c r="Q9" s="17"/>
      <c r="R9" s="16"/>
      <c r="S9" s="17"/>
      <c r="T9" s="48"/>
      <c r="U9" s="49"/>
      <c r="V9" s="39"/>
      <c r="W9" s="17"/>
      <c r="X9" s="18"/>
      <c r="Y9" s="18"/>
      <c r="Z9" s="16"/>
      <c r="AA9" s="17"/>
      <c r="AB9" s="106">
        <f t="shared" si="0"/>
        <v>80</v>
      </c>
      <c r="AC9" s="18">
        <f t="shared" si="1"/>
        <v>80</v>
      </c>
      <c r="AD9" s="107">
        <f t="shared" si="2"/>
        <v>7</v>
      </c>
      <c r="AE9" s="24">
        <v>1</v>
      </c>
    </row>
    <row r="10" spans="1:31" ht="16.5">
      <c r="A10" s="140"/>
      <c r="B10" s="115"/>
      <c r="C10" s="11" t="s">
        <v>1011</v>
      </c>
      <c r="D10" s="11" t="s">
        <v>1012</v>
      </c>
      <c r="E10" s="82" t="s">
        <v>1013</v>
      </c>
      <c r="F10" s="16"/>
      <c r="G10" s="17"/>
      <c r="H10" s="16"/>
      <c r="I10" s="17"/>
      <c r="J10" s="48"/>
      <c r="K10" s="49"/>
      <c r="L10" s="37">
        <v>3</v>
      </c>
      <c r="M10" s="18">
        <v>65</v>
      </c>
      <c r="N10" s="89"/>
      <c r="O10" s="90"/>
      <c r="P10" s="39"/>
      <c r="Q10" s="17"/>
      <c r="R10" s="16"/>
      <c r="S10" s="17"/>
      <c r="T10" s="48"/>
      <c r="U10" s="49"/>
      <c r="V10" s="39"/>
      <c r="W10" s="17"/>
      <c r="X10" s="18"/>
      <c r="Y10" s="18"/>
      <c r="Z10" s="16"/>
      <c r="AA10" s="17"/>
      <c r="AB10" s="106">
        <f t="shared" si="0"/>
        <v>65</v>
      </c>
      <c r="AC10" s="18">
        <f t="shared" si="1"/>
        <v>65</v>
      </c>
      <c r="AD10" s="107">
        <f t="shared" si="2"/>
        <v>8</v>
      </c>
      <c r="AE10" s="24">
        <v>1</v>
      </c>
    </row>
    <row r="11" spans="1:31" ht="16.5">
      <c r="A11" s="140"/>
      <c r="B11" s="140"/>
      <c r="C11" s="143" t="s">
        <v>1014</v>
      </c>
      <c r="D11" s="82" t="s">
        <v>1015</v>
      </c>
      <c r="E11" s="11" t="s">
        <v>1016</v>
      </c>
      <c r="F11" s="16"/>
      <c r="G11" s="17"/>
      <c r="H11" s="16"/>
      <c r="I11" s="17"/>
      <c r="J11" s="48"/>
      <c r="K11" s="49"/>
      <c r="L11" s="37">
        <v>4</v>
      </c>
      <c r="M11" s="18">
        <v>55</v>
      </c>
      <c r="N11" s="89"/>
      <c r="O11" s="90"/>
      <c r="P11" s="39"/>
      <c r="Q11" s="17"/>
      <c r="R11" s="16"/>
      <c r="S11" s="17"/>
      <c r="T11" s="48"/>
      <c r="U11" s="49"/>
      <c r="V11" s="39"/>
      <c r="W11" s="17"/>
      <c r="X11" s="18"/>
      <c r="Y11" s="18"/>
      <c r="Z11" s="16"/>
      <c r="AA11" s="17"/>
      <c r="AB11" s="106">
        <f t="shared" si="0"/>
        <v>55</v>
      </c>
      <c r="AC11" s="18">
        <f t="shared" si="1"/>
        <v>55</v>
      </c>
      <c r="AD11" s="107">
        <f t="shared" si="2"/>
        <v>9</v>
      </c>
      <c r="AE11" s="24">
        <v>1</v>
      </c>
    </row>
    <row r="12" spans="1:31" ht="16.5">
      <c r="A12" s="115" t="s">
        <v>348</v>
      </c>
      <c r="B12" s="96">
        <v>40404</v>
      </c>
      <c r="C12" s="115" t="s">
        <v>349</v>
      </c>
      <c r="D12" s="115" t="s">
        <v>246</v>
      </c>
      <c r="E12" s="195" t="s">
        <v>348</v>
      </c>
      <c r="F12" s="134">
        <v>2</v>
      </c>
      <c r="G12" s="17">
        <v>0</v>
      </c>
      <c r="H12" s="16"/>
      <c r="I12" s="17"/>
      <c r="J12" s="48"/>
      <c r="K12" s="49"/>
      <c r="L12" s="37"/>
      <c r="M12" s="18"/>
      <c r="N12" s="89"/>
      <c r="O12" s="90"/>
      <c r="P12" s="39"/>
      <c r="Q12" s="17"/>
      <c r="R12" s="16"/>
      <c r="S12" s="17"/>
      <c r="T12" s="48"/>
      <c r="U12" s="49"/>
      <c r="V12" s="39"/>
      <c r="W12" s="17"/>
      <c r="X12" s="18"/>
      <c r="Y12" s="18"/>
      <c r="Z12" s="16"/>
      <c r="AA12" s="17"/>
      <c r="AB12" s="106">
        <f t="shared" si="0"/>
        <v>0</v>
      </c>
      <c r="AC12" s="18">
        <f t="shared" si="1"/>
        <v>0</v>
      </c>
      <c r="AD12" s="107">
        <f t="shared" si="2"/>
        <v>10</v>
      </c>
      <c r="AE12" s="24">
        <v>1</v>
      </c>
    </row>
    <row r="13" spans="1:31" ht="16.5">
      <c r="A13" s="115" t="s">
        <v>348</v>
      </c>
      <c r="B13" s="96">
        <v>40263</v>
      </c>
      <c r="C13" s="204" t="s">
        <v>350</v>
      </c>
      <c r="D13" s="115" t="s">
        <v>351</v>
      </c>
      <c r="E13" s="195" t="s">
        <v>348</v>
      </c>
      <c r="F13" s="134">
        <v>2</v>
      </c>
      <c r="G13" s="17">
        <v>0</v>
      </c>
      <c r="H13" s="16"/>
      <c r="I13" s="17"/>
      <c r="J13" s="48"/>
      <c r="K13" s="49"/>
      <c r="L13" s="37"/>
      <c r="M13" s="18"/>
      <c r="N13" s="89"/>
      <c r="O13" s="90"/>
      <c r="P13" s="39"/>
      <c r="Q13" s="17"/>
      <c r="R13" s="16"/>
      <c r="S13" s="17"/>
      <c r="T13" s="48"/>
      <c r="U13" s="49"/>
      <c r="V13" s="39"/>
      <c r="W13" s="17"/>
      <c r="X13" s="18"/>
      <c r="Y13" s="18"/>
      <c r="Z13" s="16"/>
      <c r="AA13" s="17"/>
      <c r="AB13" s="106">
        <f t="shared" si="0"/>
        <v>0</v>
      </c>
      <c r="AC13" s="18">
        <f t="shared" si="1"/>
        <v>0</v>
      </c>
      <c r="AD13" s="107">
        <f t="shared" si="2"/>
        <v>11</v>
      </c>
      <c r="AE13" s="24">
        <v>1</v>
      </c>
    </row>
    <row r="14" spans="1:31" ht="16.5">
      <c r="A14" s="65"/>
      <c r="B14" s="116"/>
      <c r="C14" s="141"/>
      <c r="D14" s="65"/>
      <c r="E14" s="65"/>
      <c r="F14" s="117"/>
      <c r="G14" s="17"/>
      <c r="H14" s="16"/>
      <c r="I14" s="17"/>
      <c r="J14" s="48"/>
      <c r="K14" s="49"/>
      <c r="L14" s="37"/>
      <c r="M14" s="18"/>
      <c r="N14" s="89"/>
      <c r="O14" s="90"/>
      <c r="P14" s="39"/>
      <c r="Q14" s="17"/>
      <c r="R14" s="16"/>
      <c r="S14" s="17"/>
      <c r="T14" s="48"/>
      <c r="U14" s="49"/>
      <c r="V14" s="39"/>
      <c r="W14" s="17"/>
      <c r="X14" s="18"/>
      <c r="Y14" s="18"/>
      <c r="Z14" s="16"/>
      <c r="AA14" s="17"/>
      <c r="AB14" s="106">
        <f t="shared" si="0"/>
        <v>0</v>
      </c>
      <c r="AC14" s="18">
        <f t="shared" si="1"/>
        <v>0</v>
      </c>
      <c r="AD14" s="107">
        <f t="shared" si="2"/>
        <v>12</v>
      </c>
      <c r="AE14" s="24"/>
    </row>
    <row r="15" spans="1:31" ht="18" customHeight="1">
      <c r="A15" s="140"/>
      <c r="B15" s="115"/>
      <c r="C15" s="42"/>
      <c r="D15" s="19"/>
      <c r="E15" s="11"/>
      <c r="F15" s="16"/>
      <c r="G15" s="17"/>
      <c r="H15" s="16"/>
      <c r="I15" s="17"/>
      <c r="J15" s="48"/>
      <c r="K15" s="49"/>
      <c r="L15" s="37"/>
      <c r="M15" s="18"/>
      <c r="N15" s="89"/>
      <c r="O15" s="90"/>
      <c r="P15" s="39"/>
      <c r="Q15" s="17"/>
      <c r="R15" s="16"/>
      <c r="S15" s="17"/>
      <c r="T15" s="48"/>
      <c r="U15" s="49"/>
      <c r="V15" s="39"/>
      <c r="W15" s="17"/>
      <c r="X15" s="18"/>
      <c r="Y15" s="18"/>
      <c r="Z15" s="16"/>
      <c r="AA15" s="17"/>
      <c r="AB15" s="106">
        <f t="shared" si="0"/>
        <v>0</v>
      </c>
      <c r="AC15" s="18">
        <f t="shared" si="1"/>
        <v>0</v>
      </c>
      <c r="AD15" s="107">
        <f t="shared" si="2"/>
        <v>13</v>
      </c>
      <c r="AE15" s="24"/>
    </row>
    <row r="16" spans="1:31" ht="16.5">
      <c r="A16" s="140"/>
      <c r="B16" s="115"/>
      <c r="C16" s="40"/>
      <c r="D16" s="12"/>
      <c r="E16" s="11"/>
      <c r="F16" s="16"/>
      <c r="G16" s="17"/>
      <c r="H16" s="16"/>
      <c r="I16" s="17"/>
      <c r="J16" s="48"/>
      <c r="K16" s="49"/>
      <c r="L16" s="37"/>
      <c r="M16" s="18"/>
      <c r="N16" s="89"/>
      <c r="O16" s="90"/>
      <c r="P16" s="39"/>
      <c r="Q16" s="17"/>
      <c r="R16" s="16"/>
      <c r="S16" s="17"/>
      <c r="T16" s="48"/>
      <c r="U16" s="49"/>
      <c r="V16" s="39"/>
      <c r="W16" s="17"/>
      <c r="X16" s="18"/>
      <c r="Y16" s="18"/>
      <c r="Z16" s="16"/>
      <c r="AA16" s="17"/>
      <c r="AB16" s="106">
        <f t="shared" si="0"/>
        <v>0</v>
      </c>
      <c r="AC16" s="18">
        <f t="shared" si="1"/>
        <v>0</v>
      </c>
      <c r="AD16" s="107">
        <f t="shared" si="2"/>
        <v>14</v>
      </c>
      <c r="AE16" s="24"/>
    </row>
    <row r="17" spans="1:31" ht="16.5">
      <c r="A17" s="140"/>
      <c r="B17" s="140"/>
      <c r="C17" s="114"/>
      <c r="D17" s="114"/>
      <c r="E17" s="11"/>
      <c r="F17" s="16"/>
      <c r="G17" s="17"/>
      <c r="H17" s="16"/>
      <c r="I17" s="17"/>
      <c r="J17" s="48"/>
      <c r="K17" s="49"/>
      <c r="L17" s="37"/>
      <c r="M17" s="18"/>
      <c r="N17" s="89"/>
      <c r="O17" s="90"/>
      <c r="P17" s="39"/>
      <c r="Q17" s="17"/>
      <c r="R17" s="16"/>
      <c r="S17" s="17"/>
      <c r="T17" s="48"/>
      <c r="U17" s="49"/>
      <c r="V17" s="39"/>
      <c r="W17" s="17"/>
      <c r="X17" s="18"/>
      <c r="Y17" s="18"/>
      <c r="Z17" s="16"/>
      <c r="AA17" s="17"/>
      <c r="AB17" s="106">
        <f t="shared" si="0"/>
        <v>0</v>
      </c>
      <c r="AC17" s="18">
        <f t="shared" si="1"/>
        <v>0</v>
      </c>
      <c r="AD17" s="107">
        <f t="shared" si="2"/>
        <v>15</v>
      </c>
      <c r="AE17" s="24"/>
    </row>
    <row r="18" spans="1:31" ht="16.5">
      <c r="A18" s="65"/>
      <c r="B18" s="115"/>
      <c r="C18" s="65"/>
      <c r="D18" s="65"/>
      <c r="E18" s="65"/>
      <c r="F18" s="117"/>
      <c r="G18" s="17"/>
      <c r="H18" s="16"/>
      <c r="I18" s="17"/>
      <c r="J18" s="48"/>
      <c r="K18" s="49"/>
      <c r="L18" s="37"/>
      <c r="M18" s="18"/>
      <c r="N18" s="89"/>
      <c r="O18" s="90"/>
      <c r="P18" s="39"/>
      <c r="Q18" s="17"/>
      <c r="R18" s="16"/>
      <c r="S18" s="17"/>
      <c r="T18" s="48"/>
      <c r="U18" s="49"/>
      <c r="V18" s="39"/>
      <c r="W18" s="17"/>
      <c r="X18" s="18"/>
      <c r="Y18" s="18"/>
      <c r="Z18" s="16"/>
      <c r="AA18" s="17"/>
      <c r="AB18" s="106">
        <f t="shared" si="0"/>
        <v>0</v>
      </c>
      <c r="AC18" s="18">
        <f t="shared" si="1"/>
        <v>0</v>
      </c>
      <c r="AD18" s="107">
        <f t="shared" si="2"/>
        <v>16</v>
      </c>
      <c r="AE18" s="24"/>
    </row>
    <row r="19" spans="1:31" ht="16.5">
      <c r="A19" s="140"/>
      <c r="B19" s="140"/>
      <c r="C19" s="40"/>
      <c r="D19" s="12"/>
      <c r="E19" s="11"/>
      <c r="F19" s="16"/>
      <c r="G19" s="17"/>
      <c r="H19" s="16"/>
      <c r="I19" s="17"/>
      <c r="J19" s="48"/>
      <c r="K19" s="49"/>
      <c r="L19" s="37"/>
      <c r="M19" s="18"/>
      <c r="N19" s="89"/>
      <c r="O19" s="90"/>
      <c r="P19" s="39"/>
      <c r="Q19" s="17"/>
      <c r="R19" s="16"/>
      <c r="S19" s="17"/>
      <c r="T19" s="48"/>
      <c r="U19" s="49"/>
      <c r="V19" s="39"/>
      <c r="W19" s="17"/>
      <c r="X19" s="18"/>
      <c r="Y19" s="18"/>
      <c r="Z19" s="16"/>
      <c r="AA19" s="17"/>
      <c r="AB19" s="106">
        <f t="shared" si="0"/>
        <v>0</v>
      </c>
      <c r="AC19" s="18">
        <f t="shared" si="1"/>
        <v>0</v>
      </c>
      <c r="AD19" s="107">
        <f t="shared" si="2"/>
        <v>17</v>
      </c>
      <c r="AE19" s="24"/>
    </row>
    <row r="20" spans="1:31" ht="16.5">
      <c r="A20" s="65"/>
      <c r="B20" s="115"/>
      <c r="C20" s="141"/>
      <c r="D20" s="65"/>
      <c r="E20" s="65"/>
      <c r="F20" s="117"/>
      <c r="G20" s="17"/>
      <c r="H20" s="16"/>
      <c r="I20" s="17"/>
      <c r="J20" s="48"/>
      <c r="K20" s="49"/>
      <c r="L20" s="37"/>
      <c r="M20" s="18"/>
      <c r="N20" s="89"/>
      <c r="O20" s="90"/>
      <c r="P20" s="39"/>
      <c r="Q20" s="17"/>
      <c r="R20" s="16"/>
      <c r="S20" s="17"/>
      <c r="T20" s="48"/>
      <c r="U20" s="49"/>
      <c r="V20" s="39"/>
      <c r="W20" s="17"/>
      <c r="X20" s="18"/>
      <c r="Y20" s="18"/>
      <c r="Z20" s="16"/>
      <c r="AA20" s="17"/>
      <c r="AB20" s="106">
        <f t="shared" si="0"/>
        <v>0</v>
      </c>
      <c r="AC20" s="18">
        <f t="shared" si="1"/>
        <v>0</v>
      </c>
      <c r="AD20" s="107">
        <f t="shared" si="2"/>
        <v>18</v>
      </c>
      <c r="AE20" s="24"/>
    </row>
    <row r="21" spans="1:31" ht="16.5">
      <c r="A21" s="140"/>
      <c r="B21" s="140"/>
      <c r="C21" s="40"/>
      <c r="D21" s="12"/>
      <c r="E21" s="23"/>
      <c r="F21" s="16"/>
      <c r="G21" s="17"/>
      <c r="H21" s="16"/>
      <c r="I21" s="17"/>
      <c r="J21" s="48"/>
      <c r="K21" s="49"/>
      <c r="L21" s="37"/>
      <c r="M21" s="18"/>
      <c r="N21" s="89"/>
      <c r="O21" s="90"/>
      <c r="P21" s="39"/>
      <c r="Q21" s="17"/>
      <c r="R21" s="16"/>
      <c r="S21" s="17"/>
      <c r="T21" s="48"/>
      <c r="U21" s="49"/>
      <c r="V21" s="39"/>
      <c r="W21" s="17"/>
      <c r="X21" s="18"/>
      <c r="Y21" s="18"/>
      <c r="Z21" s="16"/>
      <c r="AA21" s="17"/>
      <c r="AB21" s="106">
        <f t="shared" si="0"/>
        <v>0</v>
      </c>
      <c r="AC21" s="18">
        <f t="shared" si="1"/>
        <v>0</v>
      </c>
      <c r="AD21" s="107">
        <f t="shared" si="2"/>
        <v>19</v>
      </c>
      <c r="AE21" s="24"/>
    </row>
    <row r="22" spans="1:31" ht="15.75" customHeight="1">
      <c r="A22" s="140"/>
      <c r="B22" s="140"/>
      <c r="C22" s="40"/>
      <c r="D22" s="12"/>
      <c r="E22" s="11"/>
      <c r="F22" s="16"/>
      <c r="G22" s="17"/>
      <c r="H22" s="16"/>
      <c r="I22" s="17"/>
      <c r="J22" s="48"/>
      <c r="K22" s="49"/>
      <c r="L22" s="37"/>
      <c r="M22" s="18"/>
      <c r="N22" s="89"/>
      <c r="O22" s="90"/>
      <c r="P22" s="39"/>
      <c r="Q22" s="17"/>
      <c r="R22" s="16"/>
      <c r="S22" s="17"/>
      <c r="T22" s="48"/>
      <c r="U22" s="49"/>
      <c r="V22" s="39"/>
      <c r="W22" s="17"/>
      <c r="X22" s="18"/>
      <c r="Y22" s="18"/>
      <c r="Z22" s="16"/>
      <c r="AA22" s="17"/>
      <c r="AB22" s="106">
        <f t="shared" si="0"/>
        <v>0</v>
      </c>
      <c r="AC22" s="18">
        <f t="shared" si="1"/>
        <v>0</v>
      </c>
      <c r="AD22" s="107">
        <f t="shared" si="2"/>
        <v>20</v>
      </c>
      <c r="AE22" s="24"/>
    </row>
    <row r="23" spans="1:31" ht="16.5">
      <c r="A23" s="140"/>
      <c r="B23" s="140"/>
      <c r="C23" s="40"/>
      <c r="D23" s="12"/>
      <c r="E23" s="11"/>
      <c r="F23" s="16"/>
      <c r="G23" s="17"/>
      <c r="H23" s="16"/>
      <c r="I23" s="17"/>
      <c r="J23" s="48"/>
      <c r="K23" s="49"/>
      <c r="L23" s="37"/>
      <c r="M23" s="18"/>
      <c r="N23" s="89"/>
      <c r="O23" s="90"/>
      <c r="P23" s="39"/>
      <c r="Q23" s="17"/>
      <c r="R23" s="16"/>
      <c r="S23" s="17"/>
      <c r="T23" s="48"/>
      <c r="U23" s="49"/>
      <c r="V23" s="39"/>
      <c r="W23" s="17"/>
      <c r="X23" s="18"/>
      <c r="Y23" s="18"/>
      <c r="Z23" s="16"/>
      <c r="AA23" s="17"/>
      <c r="AB23" s="106">
        <f t="shared" si="0"/>
        <v>0</v>
      </c>
      <c r="AC23" s="18">
        <f t="shared" si="1"/>
        <v>0</v>
      </c>
      <c r="AD23" s="107">
        <f t="shared" si="2"/>
        <v>21</v>
      </c>
      <c r="AE23" s="24"/>
    </row>
    <row r="24" spans="1:31" ht="16.5">
      <c r="A24" s="140"/>
      <c r="B24" s="140"/>
      <c r="C24" s="40"/>
      <c r="D24" s="12"/>
      <c r="E24" s="11"/>
      <c r="F24" s="16"/>
      <c r="G24" s="17"/>
      <c r="H24" s="16"/>
      <c r="I24" s="17"/>
      <c r="J24" s="48"/>
      <c r="K24" s="49"/>
      <c r="L24" s="37"/>
      <c r="M24" s="18"/>
      <c r="N24" s="89"/>
      <c r="O24" s="90"/>
      <c r="P24" s="39"/>
      <c r="Q24" s="17"/>
      <c r="R24" s="16"/>
      <c r="S24" s="17"/>
      <c r="T24" s="48"/>
      <c r="U24" s="49"/>
      <c r="V24" s="39"/>
      <c r="W24" s="17"/>
      <c r="X24" s="18"/>
      <c r="Y24" s="18"/>
      <c r="Z24" s="16"/>
      <c r="AA24" s="17"/>
      <c r="AB24" s="106">
        <f t="shared" si="0"/>
        <v>0</v>
      </c>
      <c r="AC24" s="18">
        <f t="shared" si="1"/>
        <v>0</v>
      </c>
      <c r="AD24" s="107">
        <f t="shared" si="2"/>
        <v>22</v>
      </c>
      <c r="AE24" s="24"/>
    </row>
    <row r="25" spans="1:31" ht="16.5">
      <c r="A25" s="140"/>
      <c r="B25" s="140"/>
      <c r="C25" s="40"/>
      <c r="D25" s="12"/>
      <c r="E25" s="11"/>
      <c r="F25" s="16"/>
      <c r="G25" s="17"/>
      <c r="H25" s="16"/>
      <c r="I25" s="17"/>
      <c r="J25" s="48"/>
      <c r="K25" s="49"/>
      <c r="L25" s="37"/>
      <c r="M25" s="18"/>
      <c r="N25" s="89"/>
      <c r="O25" s="90"/>
      <c r="P25" s="39"/>
      <c r="Q25" s="17"/>
      <c r="R25" s="16"/>
      <c r="S25" s="17"/>
      <c r="T25" s="48"/>
      <c r="U25" s="49"/>
      <c r="V25" s="39"/>
      <c r="W25" s="17"/>
      <c r="X25" s="18"/>
      <c r="Y25" s="18"/>
      <c r="Z25" s="16"/>
      <c r="AA25" s="17"/>
      <c r="AB25" s="106">
        <f t="shared" si="0"/>
        <v>0</v>
      </c>
      <c r="AC25" s="18">
        <f t="shared" si="1"/>
        <v>0</v>
      </c>
      <c r="AD25" s="107">
        <f t="shared" si="2"/>
        <v>23</v>
      </c>
      <c r="AE25" s="24"/>
    </row>
  </sheetData>
  <mergeCells count="14">
    <mergeCell ref="N1:O1"/>
    <mergeCell ref="V1:W1"/>
    <mergeCell ref="X1:Y1"/>
    <mergeCell ref="P1:Q1"/>
    <mergeCell ref="R1:S1"/>
    <mergeCell ref="T1:U1"/>
    <mergeCell ref="Z1:AA1"/>
    <mergeCell ref="AE1:AE2"/>
    <mergeCell ref="AB1:AD1"/>
    <mergeCell ref="C1:E1"/>
    <mergeCell ref="F1:G1"/>
    <mergeCell ref="H1:I1"/>
    <mergeCell ref="J1:K1"/>
    <mergeCell ref="L1:M1"/>
  </mergeCells>
  <conditionalFormatting sqref="C3:E4">
    <cfRule type="expression" dxfId="771" priority="43" stopIfTrue="1">
      <formula>$I3="F"</formula>
    </cfRule>
    <cfRule type="expression" dxfId="770" priority="44" stopIfTrue="1">
      <formula>$I3="M"</formula>
    </cfRule>
  </conditionalFormatting>
  <conditionalFormatting sqref="C4:E4 C3:C4">
    <cfRule type="expression" dxfId="769" priority="41" stopIfTrue="1">
      <formula>$J3="F"</formula>
    </cfRule>
    <cfRule type="expression" dxfId="768" priority="42" stopIfTrue="1">
      <formula>$J3="M"</formula>
    </cfRule>
  </conditionalFormatting>
  <conditionalFormatting sqref="C3:E3">
    <cfRule type="expression" dxfId="767" priority="39" stopIfTrue="1">
      <formula>$J3="F"</formula>
    </cfRule>
    <cfRule type="expression" dxfId="766" priority="40" stopIfTrue="1">
      <formula>$J3="M"</formula>
    </cfRule>
  </conditionalFormatting>
  <conditionalFormatting sqref="E13">
    <cfRule type="expression" dxfId="765" priority="37" stopIfTrue="1">
      <formula>$I13="F"</formula>
    </cfRule>
    <cfRule type="expression" dxfId="764" priority="38" stopIfTrue="1">
      <formula>$I13="M"</formula>
    </cfRule>
  </conditionalFormatting>
  <conditionalFormatting sqref="E13">
    <cfRule type="expression" dxfId="763" priority="35" stopIfTrue="1">
      <formula>$J13="F"</formula>
    </cfRule>
    <cfRule type="expression" dxfId="762" priority="36" stopIfTrue="1">
      <formula>$J13="M"</formula>
    </cfRule>
  </conditionalFormatting>
  <conditionalFormatting sqref="E14">
    <cfRule type="expression" dxfId="761" priority="33" stopIfTrue="1">
      <formula>$I14="F"</formula>
    </cfRule>
    <cfRule type="expression" dxfId="760" priority="34" stopIfTrue="1">
      <formula>$I14="M"</formula>
    </cfRule>
  </conditionalFormatting>
  <conditionalFormatting sqref="E14">
    <cfRule type="expression" dxfId="759" priority="31" stopIfTrue="1">
      <formula>$J14="F"</formula>
    </cfRule>
    <cfRule type="expression" dxfId="758" priority="32" stopIfTrue="1">
      <formula>$J14="M"</formula>
    </cfRule>
  </conditionalFormatting>
  <conditionalFormatting sqref="C9:D9">
    <cfRule type="expression" dxfId="757" priority="29" stopIfTrue="1">
      <formula>$I9="F"</formula>
    </cfRule>
    <cfRule type="expression" dxfId="756" priority="30" stopIfTrue="1">
      <formula>$I9="M"</formula>
    </cfRule>
  </conditionalFormatting>
  <conditionalFormatting sqref="C9:D9">
    <cfRule type="expression" dxfId="755" priority="27" stopIfTrue="1">
      <formula>$I9="F"</formula>
    </cfRule>
    <cfRule type="expression" dxfId="754" priority="28" stopIfTrue="1">
      <formula>$I9="M"</formula>
    </cfRule>
  </conditionalFormatting>
  <conditionalFormatting sqref="C9:D9">
    <cfRule type="expression" dxfId="753" priority="25" stopIfTrue="1">
      <formula>$I9="F"</formula>
    </cfRule>
    <cfRule type="expression" dxfId="752" priority="26" stopIfTrue="1">
      <formula>$I9="M"</formula>
    </cfRule>
  </conditionalFormatting>
  <conditionalFormatting sqref="C9">
    <cfRule type="expression" dxfId="751" priority="23" stopIfTrue="1">
      <formula>$J9="F"</formula>
    </cfRule>
    <cfRule type="expression" dxfId="750" priority="24" stopIfTrue="1">
      <formula>$J9="M"</formula>
    </cfRule>
  </conditionalFormatting>
  <conditionalFormatting sqref="C9:D9">
    <cfRule type="expression" dxfId="749" priority="21" stopIfTrue="1">
      <formula>$J9="F"</formula>
    </cfRule>
    <cfRule type="expression" dxfId="748" priority="22" stopIfTrue="1">
      <formula>$J9="M"</formula>
    </cfRule>
  </conditionalFormatting>
  <conditionalFormatting sqref="C9">
    <cfRule type="expression" dxfId="747" priority="19" stopIfTrue="1">
      <formula>$J9="F"</formula>
    </cfRule>
    <cfRule type="expression" dxfId="746" priority="20" stopIfTrue="1">
      <formula>$J9="M"</formula>
    </cfRule>
  </conditionalFormatting>
  <conditionalFormatting sqref="C9:D9">
    <cfRule type="expression" dxfId="745" priority="17" stopIfTrue="1">
      <formula>$J9="F"</formula>
    </cfRule>
    <cfRule type="expression" dxfId="744" priority="18" stopIfTrue="1">
      <formula>$J9="M"</formula>
    </cfRule>
  </conditionalFormatting>
  <conditionalFormatting sqref="E9">
    <cfRule type="expression" dxfId="743" priority="15" stopIfTrue="1">
      <formula>$I9="F"</formula>
    </cfRule>
    <cfRule type="expression" dxfId="742" priority="16" stopIfTrue="1">
      <formula>$I9="M"</formula>
    </cfRule>
  </conditionalFormatting>
  <conditionalFormatting sqref="E9">
    <cfRule type="expression" dxfId="741" priority="13" stopIfTrue="1">
      <formula>$I9="F"</formula>
    </cfRule>
    <cfRule type="expression" dxfId="740" priority="14" stopIfTrue="1">
      <formula>$I9="M"</formula>
    </cfRule>
  </conditionalFormatting>
  <conditionalFormatting sqref="E9">
    <cfRule type="expression" dxfId="739" priority="11" stopIfTrue="1">
      <formula>$I9="F"</formula>
    </cfRule>
    <cfRule type="expression" dxfId="738" priority="12" stopIfTrue="1">
      <formula>$I9="M"</formula>
    </cfRule>
  </conditionalFormatting>
  <conditionalFormatting sqref="E9">
    <cfRule type="expression" dxfId="737" priority="9" stopIfTrue="1">
      <formula>$J9="F"</formula>
    </cfRule>
    <cfRule type="expression" dxfId="736" priority="10" stopIfTrue="1">
      <formula>$J9="M"</formula>
    </cfRule>
  </conditionalFormatting>
  <conditionalFormatting sqref="E9">
    <cfRule type="expression" dxfId="735" priority="7" stopIfTrue="1">
      <formula>$J9="F"</formula>
    </cfRule>
    <cfRule type="expression" dxfId="734" priority="8" stopIfTrue="1">
      <formula>$J9="M"</formula>
    </cfRule>
  </conditionalFormatting>
  <conditionalFormatting sqref="C9:E9">
    <cfRule type="expression" dxfId="733" priority="5" stopIfTrue="1">
      <formula>$I9="F"</formula>
    </cfRule>
    <cfRule type="expression" dxfId="732" priority="6" stopIfTrue="1">
      <formula>$I9="M"</formula>
    </cfRule>
  </conditionalFormatting>
  <conditionalFormatting sqref="C9">
    <cfRule type="expression" dxfId="731" priority="3" stopIfTrue="1">
      <formula>$J9="F"</formula>
    </cfRule>
    <cfRule type="expression" dxfId="730" priority="4" stopIfTrue="1">
      <formula>$J9="M"</formula>
    </cfRule>
  </conditionalFormatting>
  <conditionalFormatting sqref="C9:E9">
    <cfRule type="expression" dxfId="729" priority="1" stopIfTrue="1">
      <formula>$J9="F"</formula>
    </cfRule>
    <cfRule type="expression" dxfId="728" priority="2" stopIfTrue="1">
      <formula>$J9="M"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115"/>
  <sheetViews>
    <sheetView topLeftCell="C1" zoomScale="90" zoomScaleNormal="90" workbookViewId="0">
      <pane ySplit="2" topLeftCell="A27" activePane="bottomLeft" state="frozen"/>
      <selection pane="bottomLeft" activeCell="C49" sqref="A49:IV49"/>
    </sheetView>
  </sheetViews>
  <sheetFormatPr baseColWidth="10" defaultRowHeight="15"/>
  <cols>
    <col min="1" max="1" width="24.28515625" style="77" bestFit="1" customWidth="1"/>
    <col min="2" max="2" width="14" style="77" bestFit="1" customWidth="1"/>
    <col min="3" max="3" width="19" style="77" bestFit="1" customWidth="1"/>
    <col min="4" max="4" width="14.28515625" style="77" bestFit="1" customWidth="1"/>
    <col min="5" max="5" width="32.140625" style="77" bestFit="1" customWidth="1"/>
    <col min="6" max="6" width="4.140625" style="77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2" bestFit="1" customWidth="1"/>
    <col min="11" max="11" width="7.28515625" style="179" bestFit="1" customWidth="1"/>
    <col min="12" max="12" width="4.140625" style="77" bestFit="1" customWidth="1"/>
    <col min="13" max="13" width="7.28515625" style="77" bestFit="1" customWidth="1"/>
    <col min="14" max="14" width="4.140625" style="122" bestFit="1" customWidth="1"/>
    <col min="15" max="15" width="7.28515625" style="179" bestFit="1" customWidth="1"/>
    <col min="16" max="16" width="4.140625" style="121" bestFit="1" customWidth="1"/>
    <col min="17" max="17" width="7.28515625" style="121" bestFit="1" customWidth="1"/>
    <col min="18" max="18" width="4.140625" style="121" bestFit="1" customWidth="1"/>
    <col min="19" max="19" width="7.28515625" style="180" bestFit="1" customWidth="1"/>
    <col min="20" max="20" width="4.140625" style="122" bestFit="1" customWidth="1"/>
    <col min="21" max="21" width="7.28515625" style="123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181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335</v>
      </c>
      <c r="C1" s="228" t="s">
        <v>134</v>
      </c>
      <c r="D1" s="228"/>
      <c r="E1" s="229"/>
      <c r="F1" s="230">
        <v>42694</v>
      </c>
      <c r="G1" s="231"/>
      <c r="H1" s="230">
        <v>42715</v>
      </c>
      <c r="I1" s="231"/>
      <c r="J1" s="241">
        <v>42750</v>
      </c>
      <c r="K1" s="242"/>
      <c r="L1" s="234">
        <v>42771</v>
      </c>
      <c r="M1" s="235"/>
      <c r="N1" s="241">
        <v>42813</v>
      </c>
      <c r="O1" s="242"/>
      <c r="P1" s="238">
        <v>42827</v>
      </c>
      <c r="Q1" s="239"/>
      <c r="R1" s="238">
        <v>42856</v>
      </c>
      <c r="S1" s="238"/>
      <c r="T1" s="241">
        <v>42875</v>
      </c>
      <c r="U1" s="241"/>
      <c r="V1" s="234">
        <v>42896</v>
      </c>
      <c r="W1" s="235"/>
      <c r="X1" s="241">
        <v>42911</v>
      </c>
      <c r="Y1" s="242"/>
      <c r="Z1" s="230">
        <v>42629</v>
      </c>
      <c r="AA1" s="231"/>
      <c r="AB1" s="230" t="s">
        <v>4</v>
      </c>
      <c r="AC1" s="231"/>
      <c r="AD1" s="237"/>
      <c r="AE1" s="236" t="s">
        <v>127</v>
      </c>
    </row>
    <row r="2" spans="1:31" ht="33">
      <c r="A2" s="98" t="s">
        <v>138</v>
      </c>
      <c r="B2" s="98" t="s">
        <v>139</v>
      </c>
      <c r="C2" s="99" t="s">
        <v>0</v>
      </c>
      <c r="D2" s="99" t="s">
        <v>1</v>
      </c>
      <c r="E2" s="100" t="s">
        <v>2</v>
      </c>
      <c r="F2" s="102" t="s">
        <v>6</v>
      </c>
      <c r="G2" s="17" t="s">
        <v>91</v>
      </c>
      <c r="H2" s="102" t="s">
        <v>6</v>
      </c>
      <c r="I2" s="17" t="s">
        <v>91</v>
      </c>
      <c r="J2" s="102" t="s">
        <v>6</v>
      </c>
      <c r="K2" s="83" t="s">
        <v>91</v>
      </c>
      <c r="L2" s="104" t="s">
        <v>6</v>
      </c>
      <c r="M2" s="18" t="s">
        <v>91</v>
      </c>
      <c r="N2" s="102" t="s">
        <v>6</v>
      </c>
      <c r="O2" s="83" t="s">
        <v>91</v>
      </c>
      <c r="P2" s="105" t="s">
        <v>6</v>
      </c>
      <c r="Q2" s="90" t="s">
        <v>91</v>
      </c>
      <c r="R2" s="105" t="s">
        <v>6</v>
      </c>
      <c r="S2" s="91" t="s">
        <v>91</v>
      </c>
      <c r="T2" s="102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83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8">
      <c r="A3" s="115" t="s">
        <v>677</v>
      </c>
      <c r="B3" s="96" t="s">
        <v>678</v>
      </c>
      <c r="C3" s="115" t="s">
        <v>41</v>
      </c>
      <c r="D3" s="115" t="s">
        <v>67</v>
      </c>
      <c r="E3" s="115" t="s">
        <v>143</v>
      </c>
      <c r="F3" s="117">
        <v>1</v>
      </c>
      <c r="G3" s="17">
        <v>100</v>
      </c>
      <c r="H3" s="16">
        <v>3</v>
      </c>
      <c r="I3" s="17">
        <v>65</v>
      </c>
      <c r="J3" s="16">
        <v>3</v>
      </c>
      <c r="K3" s="83">
        <v>65</v>
      </c>
      <c r="L3" s="37">
        <v>1</v>
      </c>
      <c r="M3" s="18">
        <v>100</v>
      </c>
      <c r="N3" s="16"/>
      <c r="O3" s="83"/>
      <c r="P3" s="89"/>
      <c r="Q3" s="90"/>
      <c r="R3" s="89"/>
      <c r="S3" s="91"/>
      <c r="T3" s="39"/>
      <c r="U3" s="18"/>
      <c r="V3" s="39"/>
      <c r="W3" s="18"/>
      <c r="X3" s="39"/>
      <c r="Y3" s="84"/>
      <c r="Z3" s="16"/>
      <c r="AA3" s="17"/>
      <c r="AB3" s="106">
        <f t="shared" ref="AB3:AB34" si="0">G3+I3+K3*1.5+M3+O3*1.5+Q3+S3+U3*1.5+W3+Y3*1.5+AA3</f>
        <v>362.5</v>
      </c>
      <c r="AC3" s="18">
        <f t="shared" ref="AC3:AC34" si="1">G3+I3+K3+M3+O3+Q3+S3+AA3</f>
        <v>330</v>
      </c>
      <c r="AD3" s="107">
        <f>1+1</f>
        <v>2</v>
      </c>
      <c r="AE3" s="24">
        <v>4</v>
      </c>
    </row>
    <row r="4" spans="1:31" ht="18">
      <c r="A4" s="115" t="s">
        <v>249</v>
      </c>
      <c r="B4" s="96" t="s">
        <v>676</v>
      </c>
      <c r="C4" s="115" t="s">
        <v>236</v>
      </c>
      <c r="D4" s="115" t="s">
        <v>224</v>
      </c>
      <c r="E4" s="115" t="s">
        <v>143</v>
      </c>
      <c r="F4" s="117">
        <v>1</v>
      </c>
      <c r="G4" s="17">
        <v>100</v>
      </c>
      <c r="H4" s="16">
        <v>1</v>
      </c>
      <c r="I4" s="17">
        <v>100</v>
      </c>
      <c r="J4" s="16"/>
      <c r="K4" s="83"/>
      <c r="L4" s="37">
        <v>1</v>
      </c>
      <c r="M4" s="18">
        <v>100</v>
      </c>
      <c r="N4" s="16"/>
      <c r="O4" s="83"/>
      <c r="P4" s="89"/>
      <c r="Q4" s="90"/>
      <c r="R4" s="89"/>
      <c r="S4" s="91"/>
      <c r="T4" s="39"/>
      <c r="U4" s="18"/>
      <c r="V4" s="39"/>
      <c r="W4" s="18"/>
      <c r="X4" s="39"/>
      <c r="Y4" s="84"/>
      <c r="Z4" s="16"/>
      <c r="AA4" s="17"/>
      <c r="AB4" s="106">
        <f t="shared" si="0"/>
        <v>300</v>
      </c>
      <c r="AC4" s="18">
        <f t="shared" si="1"/>
        <v>300</v>
      </c>
      <c r="AD4" s="107">
        <v>1</v>
      </c>
      <c r="AE4" s="24">
        <v>3</v>
      </c>
    </row>
    <row r="5" spans="1:31" ht="18">
      <c r="A5" s="135" t="s">
        <v>689</v>
      </c>
      <c r="B5" s="136" t="s">
        <v>690</v>
      </c>
      <c r="C5" s="135" t="s">
        <v>111</v>
      </c>
      <c r="D5" s="135" t="s">
        <v>691</v>
      </c>
      <c r="E5" s="115" t="s">
        <v>951</v>
      </c>
      <c r="F5" s="117">
        <v>4</v>
      </c>
      <c r="G5" s="17">
        <v>55</v>
      </c>
      <c r="H5" s="16"/>
      <c r="I5" s="17"/>
      <c r="J5" s="16">
        <v>2</v>
      </c>
      <c r="K5" s="83">
        <v>80</v>
      </c>
      <c r="L5" s="37">
        <v>2</v>
      </c>
      <c r="M5" s="18">
        <v>80</v>
      </c>
      <c r="N5" s="16"/>
      <c r="O5" s="83"/>
      <c r="P5" s="89"/>
      <c r="Q5" s="90"/>
      <c r="R5" s="89"/>
      <c r="S5" s="91"/>
      <c r="T5" s="39"/>
      <c r="U5" s="18"/>
      <c r="V5" s="39"/>
      <c r="W5" s="18"/>
      <c r="X5" s="39"/>
      <c r="Y5" s="84"/>
      <c r="Z5" s="16"/>
      <c r="AA5" s="17"/>
      <c r="AB5" s="106">
        <f t="shared" si="0"/>
        <v>255</v>
      </c>
      <c r="AC5" s="18">
        <f t="shared" si="1"/>
        <v>215</v>
      </c>
      <c r="AD5" s="107">
        <f t="shared" ref="AD5:AD36" si="2">AD4+1</f>
        <v>2</v>
      </c>
      <c r="AE5" s="24">
        <v>3</v>
      </c>
    </row>
    <row r="6" spans="1:31" ht="18">
      <c r="A6" s="115" t="s">
        <v>681</v>
      </c>
      <c r="B6" s="96" t="s">
        <v>682</v>
      </c>
      <c r="C6" s="115" t="s">
        <v>81</v>
      </c>
      <c r="D6" s="115" t="s">
        <v>82</v>
      </c>
      <c r="E6" s="115" t="s">
        <v>353</v>
      </c>
      <c r="F6" s="117">
        <v>2</v>
      </c>
      <c r="G6" s="17">
        <v>80</v>
      </c>
      <c r="H6" s="16"/>
      <c r="I6" s="17"/>
      <c r="J6" s="16">
        <v>1</v>
      </c>
      <c r="K6" s="83">
        <v>100</v>
      </c>
      <c r="L6" s="37"/>
      <c r="M6" s="18"/>
      <c r="N6" s="16"/>
      <c r="O6" s="83"/>
      <c r="P6" s="89"/>
      <c r="Q6" s="90"/>
      <c r="R6" s="89"/>
      <c r="S6" s="91"/>
      <c r="T6" s="39"/>
      <c r="U6" s="18"/>
      <c r="V6" s="39"/>
      <c r="W6" s="18"/>
      <c r="X6" s="39"/>
      <c r="Y6" s="84"/>
      <c r="Z6" s="16"/>
      <c r="AA6" s="17"/>
      <c r="AB6" s="106">
        <f t="shared" si="0"/>
        <v>230</v>
      </c>
      <c r="AC6" s="18">
        <f t="shared" si="1"/>
        <v>180</v>
      </c>
      <c r="AD6" s="107">
        <f t="shared" si="2"/>
        <v>3</v>
      </c>
      <c r="AE6" s="24">
        <v>2</v>
      </c>
    </row>
    <row r="7" spans="1:31" ht="18">
      <c r="A7" s="115" t="s">
        <v>683</v>
      </c>
      <c r="B7" s="96" t="s">
        <v>684</v>
      </c>
      <c r="C7" s="115" t="s">
        <v>110</v>
      </c>
      <c r="D7" s="115" t="s">
        <v>279</v>
      </c>
      <c r="E7" s="115" t="s">
        <v>951</v>
      </c>
      <c r="F7" s="117">
        <v>3</v>
      </c>
      <c r="G7" s="17">
        <v>65</v>
      </c>
      <c r="H7" s="16">
        <v>2</v>
      </c>
      <c r="I7" s="18">
        <v>80</v>
      </c>
      <c r="J7" s="16"/>
      <c r="K7" s="83"/>
      <c r="L7" s="37">
        <v>2</v>
      </c>
      <c r="M7" s="18">
        <v>80</v>
      </c>
      <c r="N7" s="16"/>
      <c r="O7" s="83"/>
      <c r="P7" s="89"/>
      <c r="Q7" s="90"/>
      <c r="R7" s="89"/>
      <c r="S7" s="91"/>
      <c r="T7" s="39"/>
      <c r="U7" s="18"/>
      <c r="V7" s="39"/>
      <c r="W7" s="18"/>
      <c r="X7" s="39"/>
      <c r="Y7" s="84"/>
      <c r="Z7" s="16"/>
      <c r="AA7" s="17"/>
      <c r="AB7" s="106">
        <f t="shared" si="0"/>
        <v>225</v>
      </c>
      <c r="AC7" s="18">
        <f t="shared" si="1"/>
        <v>225</v>
      </c>
      <c r="AD7" s="107">
        <f t="shared" si="2"/>
        <v>4</v>
      </c>
      <c r="AE7" s="24">
        <v>3</v>
      </c>
    </row>
    <row r="8" spans="1:31" ht="18">
      <c r="A8" s="115" t="s">
        <v>713</v>
      </c>
      <c r="B8" s="96">
        <v>37845</v>
      </c>
      <c r="C8" s="115" t="s">
        <v>68</v>
      </c>
      <c r="D8" s="115" t="s">
        <v>237</v>
      </c>
      <c r="E8" s="115" t="s">
        <v>378</v>
      </c>
      <c r="F8" s="117">
        <v>10</v>
      </c>
      <c r="G8" s="17">
        <v>38</v>
      </c>
      <c r="H8" s="16">
        <v>7</v>
      </c>
      <c r="I8" s="17">
        <v>44</v>
      </c>
      <c r="J8" s="16">
        <v>7</v>
      </c>
      <c r="K8" s="83">
        <v>44</v>
      </c>
      <c r="L8" s="37">
        <v>5</v>
      </c>
      <c r="M8" s="18">
        <v>50</v>
      </c>
      <c r="N8" s="16"/>
      <c r="O8" s="83"/>
      <c r="P8" s="89"/>
      <c r="Q8" s="90"/>
      <c r="R8" s="89"/>
      <c r="S8" s="91"/>
      <c r="T8" s="39"/>
      <c r="U8" s="18"/>
      <c r="V8" s="39"/>
      <c r="W8" s="18"/>
      <c r="X8" s="39"/>
      <c r="Y8" s="84"/>
      <c r="Z8" s="16"/>
      <c r="AA8" s="17"/>
      <c r="AB8" s="106">
        <f t="shared" si="0"/>
        <v>198</v>
      </c>
      <c r="AC8" s="18">
        <f t="shared" si="1"/>
        <v>176</v>
      </c>
      <c r="AD8" s="107">
        <f t="shared" si="2"/>
        <v>5</v>
      </c>
      <c r="AE8" s="24">
        <v>4</v>
      </c>
    </row>
    <row r="9" spans="1:31" ht="18">
      <c r="A9" s="65"/>
      <c r="B9" s="166">
        <v>37678</v>
      </c>
      <c r="C9" s="82" t="s">
        <v>920</v>
      </c>
      <c r="D9" s="82" t="s">
        <v>921</v>
      </c>
      <c r="E9" s="82" t="s">
        <v>872</v>
      </c>
      <c r="F9" s="117"/>
      <c r="G9" s="17"/>
      <c r="H9" s="16">
        <v>5</v>
      </c>
      <c r="I9" s="17">
        <v>50</v>
      </c>
      <c r="J9" s="16">
        <v>6</v>
      </c>
      <c r="K9" s="83">
        <v>46</v>
      </c>
      <c r="L9" s="37">
        <v>3</v>
      </c>
      <c r="M9" s="18">
        <v>65</v>
      </c>
      <c r="N9" s="16"/>
      <c r="O9" s="83"/>
      <c r="P9" s="89"/>
      <c r="Q9" s="90"/>
      <c r="R9" s="89"/>
      <c r="S9" s="91"/>
      <c r="T9" s="39"/>
      <c r="U9" s="18"/>
      <c r="V9" s="39"/>
      <c r="W9" s="18"/>
      <c r="X9" s="39"/>
      <c r="Y9" s="84"/>
      <c r="Z9" s="16"/>
      <c r="AA9" s="17"/>
      <c r="AB9" s="106">
        <f t="shared" si="0"/>
        <v>184</v>
      </c>
      <c r="AC9" s="18">
        <f t="shared" si="1"/>
        <v>161</v>
      </c>
      <c r="AD9" s="107">
        <f t="shared" si="2"/>
        <v>6</v>
      </c>
      <c r="AE9" s="57">
        <v>3</v>
      </c>
    </row>
    <row r="10" spans="1:31" ht="18">
      <c r="A10" s="115" t="s">
        <v>692</v>
      </c>
      <c r="B10" s="96" t="s">
        <v>693</v>
      </c>
      <c r="C10" s="115" t="s">
        <v>324</v>
      </c>
      <c r="D10" s="115" t="s">
        <v>694</v>
      </c>
      <c r="E10" s="115" t="s">
        <v>951</v>
      </c>
      <c r="F10" s="117">
        <v>4</v>
      </c>
      <c r="G10" s="17">
        <v>55</v>
      </c>
      <c r="H10" s="16"/>
      <c r="I10" s="17"/>
      <c r="J10" s="16">
        <v>4</v>
      </c>
      <c r="K10" s="83">
        <v>55</v>
      </c>
      <c r="L10" s="37">
        <v>8</v>
      </c>
      <c r="M10" s="18">
        <v>42</v>
      </c>
      <c r="N10" s="16"/>
      <c r="O10" s="83"/>
      <c r="P10" s="89"/>
      <c r="Q10" s="90"/>
      <c r="R10" s="89"/>
      <c r="S10" s="91"/>
      <c r="T10" s="39"/>
      <c r="U10" s="18"/>
      <c r="V10" s="39"/>
      <c r="W10" s="18"/>
      <c r="X10" s="39"/>
      <c r="Y10" s="84"/>
      <c r="Z10" s="16"/>
      <c r="AA10" s="17"/>
      <c r="AB10" s="106">
        <f t="shared" si="0"/>
        <v>179.5</v>
      </c>
      <c r="AC10" s="18">
        <f t="shared" si="1"/>
        <v>152</v>
      </c>
      <c r="AD10" s="107">
        <f t="shared" si="2"/>
        <v>7</v>
      </c>
      <c r="AE10" s="24">
        <v>3</v>
      </c>
    </row>
    <row r="11" spans="1:31" ht="18">
      <c r="A11" s="128" t="s">
        <v>816</v>
      </c>
      <c r="B11" s="129">
        <v>37394</v>
      </c>
      <c r="C11" s="128" t="s">
        <v>47</v>
      </c>
      <c r="D11" s="128" t="s">
        <v>696</v>
      </c>
      <c r="E11" s="128" t="s">
        <v>378</v>
      </c>
      <c r="F11" s="117">
        <v>15</v>
      </c>
      <c r="G11" s="17">
        <v>29</v>
      </c>
      <c r="H11" s="16">
        <v>12</v>
      </c>
      <c r="I11" s="18">
        <v>34</v>
      </c>
      <c r="J11" s="16">
        <v>9</v>
      </c>
      <c r="K11" s="83">
        <v>40</v>
      </c>
      <c r="L11" s="37">
        <v>5</v>
      </c>
      <c r="M11" s="18">
        <v>50</v>
      </c>
      <c r="N11" s="16"/>
      <c r="O11" s="83"/>
      <c r="P11" s="89"/>
      <c r="Q11" s="90"/>
      <c r="R11" s="89"/>
      <c r="S11" s="91"/>
      <c r="T11" s="39"/>
      <c r="U11" s="18"/>
      <c r="V11" s="39"/>
      <c r="W11" s="18"/>
      <c r="X11" s="39"/>
      <c r="Y11" s="84"/>
      <c r="Z11" s="16"/>
      <c r="AA11" s="17"/>
      <c r="AB11" s="106">
        <f t="shared" si="0"/>
        <v>173</v>
      </c>
      <c r="AC11" s="18">
        <f t="shared" si="1"/>
        <v>153</v>
      </c>
      <c r="AD11" s="107">
        <f t="shared" si="2"/>
        <v>8</v>
      </c>
      <c r="AE11" s="24">
        <v>4</v>
      </c>
    </row>
    <row r="12" spans="1:31" ht="18">
      <c r="A12" s="115"/>
      <c r="B12" s="96"/>
      <c r="C12" s="115" t="s">
        <v>922</v>
      </c>
      <c r="D12" s="115" t="s">
        <v>698</v>
      </c>
      <c r="E12" s="115" t="s">
        <v>697</v>
      </c>
      <c r="F12" s="117">
        <v>5</v>
      </c>
      <c r="G12" s="17">
        <v>50</v>
      </c>
      <c r="H12" s="16">
        <v>10</v>
      </c>
      <c r="I12" s="17">
        <v>38</v>
      </c>
      <c r="J12" s="16">
        <v>11</v>
      </c>
      <c r="K12" s="83">
        <v>36</v>
      </c>
      <c r="L12" s="37"/>
      <c r="M12" s="18"/>
      <c r="N12" s="16"/>
      <c r="O12" s="83"/>
      <c r="P12" s="89"/>
      <c r="Q12" s="90"/>
      <c r="R12" s="89"/>
      <c r="S12" s="91"/>
      <c r="T12" s="39"/>
      <c r="U12" s="18"/>
      <c r="V12" s="39"/>
      <c r="W12" s="18"/>
      <c r="X12" s="39"/>
      <c r="Y12" s="84"/>
      <c r="Z12" s="16"/>
      <c r="AA12" s="17"/>
      <c r="AB12" s="106">
        <f t="shared" si="0"/>
        <v>142</v>
      </c>
      <c r="AC12" s="18">
        <f t="shared" si="1"/>
        <v>124</v>
      </c>
      <c r="AD12" s="107">
        <f t="shared" si="2"/>
        <v>9</v>
      </c>
      <c r="AE12" s="24">
        <v>3</v>
      </c>
    </row>
    <row r="13" spans="1:31" ht="18">
      <c r="A13" s="65"/>
      <c r="B13" s="166">
        <v>37422</v>
      </c>
      <c r="C13" s="82" t="s">
        <v>875</v>
      </c>
      <c r="D13" s="82" t="s">
        <v>919</v>
      </c>
      <c r="E13" s="82" t="s">
        <v>872</v>
      </c>
      <c r="F13" s="117"/>
      <c r="G13" s="17"/>
      <c r="H13" s="16">
        <v>4</v>
      </c>
      <c r="I13" s="17">
        <v>55</v>
      </c>
      <c r="J13" s="16">
        <v>5</v>
      </c>
      <c r="K13" s="83">
        <v>50</v>
      </c>
      <c r="L13" s="37"/>
      <c r="M13" s="18"/>
      <c r="N13" s="16"/>
      <c r="O13" s="83"/>
      <c r="P13" s="89"/>
      <c r="Q13" s="90"/>
      <c r="R13" s="89"/>
      <c r="S13" s="91"/>
      <c r="T13" s="39"/>
      <c r="U13" s="18"/>
      <c r="V13" s="39"/>
      <c r="W13" s="18"/>
      <c r="X13" s="39"/>
      <c r="Y13" s="84"/>
      <c r="Z13" s="16"/>
      <c r="AA13" s="17"/>
      <c r="AB13" s="106">
        <f t="shared" si="0"/>
        <v>130</v>
      </c>
      <c r="AC13" s="18">
        <f t="shared" si="1"/>
        <v>105</v>
      </c>
      <c r="AD13" s="107">
        <f t="shared" si="2"/>
        <v>10</v>
      </c>
      <c r="AE13" s="57">
        <v>2</v>
      </c>
    </row>
    <row r="14" spans="1:31" ht="18">
      <c r="A14" s="70"/>
      <c r="B14" s="166">
        <v>37408</v>
      </c>
      <c r="C14" s="115" t="s">
        <v>927</v>
      </c>
      <c r="D14" s="115" t="s">
        <v>928</v>
      </c>
      <c r="E14" s="82" t="s">
        <v>845</v>
      </c>
      <c r="F14" s="117"/>
      <c r="G14" s="17"/>
      <c r="H14" s="16">
        <v>20</v>
      </c>
      <c r="I14" s="17">
        <v>24</v>
      </c>
      <c r="J14" s="16">
        <v>10</v>
      </c>
      <c r="K14" s="83">
        <v>38</v>
      </c>
      <c r="L14" s="37">
        <v>6</v>
      </c>
      <c r="M14" s="18">
        <v>46</v>
      </c>
      <c r="N14" s="16"/>
      <c r="O14" s="83"/>
      <c r="P14" s="89"/>
      <c r="Q14" s="90"/>
      <c r="R14" s="89"/>
      <c r="S14" s="91"/>
      <c r="T14" s="39"/>
      <c r="U14" s="18"/>
      <c r="V14" s="39"/>
      <c r="W14" s="18"/>
      <c r="X14" s="39"/>
      <c r="Y14" s="84"/>
      <c r="Z14" s="16"/>
      <c r="AA14" s="17"/>
      <c r="AB14" s="106">
        <f t="shared" si="0"/>
        <v>127</v>
      </c>
      <c r="AC14" s="18">
        <f t="shared" si="1"/>
        <v>108</v>
      </c>
      <c r="AD14" s="107">
        <f t="shared" si="2"/>
        <v>11</v>
      </c>
      <c r="AE14" s="57">
        <v>3</v>
      </c>
    </row>
    <row r="15" spans="1:31" ht="18">
      <c r="A15" s="115" t="s">
        <v>714</v>
      </c>
      <c r="B15" s="96">
        <v>37712</v>
      </c>
      <c r="C15" s="115" t="s">
        <v>70</v>
      </c>
      <c r="D15" s="115" t="s">
        <v>715</v>
      </c>
      <c r="E15" s="115" t="s">
        <v>378</v>
      </c>
      <c r="F15" s="117">
        <v>10</v>
      </c>
      <c r="G15" s="17">
        <v>38</v>
      </c>
      <c r="H15" s="16"/>
      <c r="I15" s="17"/>
      <c r="J15" s="16">
        <v>13</v>
      </c>
      <c r="K15" s="83">
        <v>32</v>
      </c>
      <c r="L15" s="37">
        <v>9</v>
      </c>
      <c r="M15" s="18">
        <v>40</v>
      </c>
      <c r="N15" s="16"/>
      <c r="O15" s="83"/>
      <c r="P15" s="89"/>
      <c r="Q15" s="90"/>
      <c r="R15" s="89"/>
      <c r="S15" s="91"/>
      <c r="T15" s="39"/>
      <c r="U15" s="18"/>
      <c r="V15" s="39"/>
      <c r="W15" s="18"/>
      <c r="X15" s="39"/>
      <c r="Y15" s="84"/>
      <c r="Z15" s="16"/>
      <c r="AA15" s="17"/>
      <c r="AB15" s="106">
        <f t="shared" si="0"/>
        <v>126</v>
      </c>
      <c r="AC15" s="18">
        <f t="shared" si="1"/>
        <v>110</v>
      </c>
      <c r="AD15" s="107">
        <f t="shared" si="2"/>
        <v>12</v>
      </c>
      <c r="AE15" s="24">
        <v>3</v>
      </c>
    </row>
    <row r="16" spans="1:31" ht="18">
      <c r="A16" s="197"/>
      <c r="B16" s="198">
        <v>37348</v>
      </c>
      <c r="C16" s="197" t="s">
        <v>817</v>
      </c>
      <c r="D16" s="197" t="s">
        <v>323</v>
      </c>
      <c r="E16" s="53" t="s">
        <v>356</v>
      </c>
      <c r="F16" s="117">
        <v>16</v>
      </c>
      <c r="G16" s="17">
        <v>28</v>
      </c>
      <c r="H16" s="16">
        <v>6</v>
      </c>
      <c r="I16" s="17">
        <v>46</v>
      </c>
      <c r="J16" s="16">
        <v>12</v>
      </c>
      <c r="K16" s="83">
        <v>34</v>
      </c>
      <c r="L16" s="37"/>
      <c r="M16" s="18"/>
      <c r="N16" s="16"/>
      <c r="O16" s="83"/>
      <c r="P16" s="89"/>
      <c r="Q16" s="90"/>
      <c r="R16" s="89"/>
      <c r="S16" s="91"/>
      <c r="T16" s="39"/>
      <c r="U16" s="18"/>
      <c r="V16" s="39"/>
      <c r="W16" s="18"/>
      <c r="X16" s="39"/>
      <c r="Y16" s="84"/>
      <c r="Z16" s="16"/>
      <c r="AA16" s="17"/>
      <c r="AB16" s="106">
        <f t="shared" si="0"/>
        <v>125</v>
      </c>
      <c r="AC16" s="18">
        <f t="shared" si="1"/>
        <v>108</v>
      </c>
      <c r="AD16" s="107">
        <f t="shared" si="2"/>
        <v>13</v>
      </c>
      <c r="AE16" s="24">
        <v>3</v>
      </c>
    </row>
    <row r="17" spans="1:31" ht="18">
      <c r="A17" s="115" t="s">
        <v>719</v>
      </c>
      <c r="B17" s="96" t="s">
        <v>720</v>
      </c>
      <c r="C17" s="115" t="s">
        <v>721</v>
      </c>
      <c r="D17" s="115" t="s">
        <v>722</v>
      </c>
      <c r="E17" s="115" t="s">
        <v>353</v>
      </c>
      <c r="F17" s="117">
        <v>11</v>
      </c>
      <c r="G17" s="17">
        <v>36</v>
      </c>
      <c r="H17" s="16">
        <v>8</v>
      </c>
      <c r="I17" s="17">
        <v>42</v>
      </c>
      <c r="J17" s="16"/>
      <c r="K17" s="83"/>
      <c r="L17" s="37">
        <v>7</v>
      </c>
      <c r="M17" s="18">
        <v>44</v>
      </c>
      <c r="N17" s="16"/>
      <c r="O17" s="83"/>
      <c r="P17" s="89"/>
      <c r="Q17" s="90"/>
      <c r="R17" s="89"/>
      <c r="S17" s="91"/>
      <c r="T17" s="39"/>
      <c r="U17" s="18"/>
      <c r="V17" s="39"/>
      <c r="W17" s="18"/>
      <c r="X17" s="39"/>
      <c r="Y17" s="84"/>
      <c r="Z17" s="16"/>
      <c r="AA17" s="17"/>
      <c r="AB17" s="106">
        <f t="shared" si="0"/>
        <v>122</v>
      </c>
      <c r="AC17" s="18">
        <f t="shared" si="1"/>
        <v>122</v>
      </c>
      <c r="AD17" s="107">
        <f t="shared" si="2"/>
        <v>14</v>
      </c>
      <c r="AE17" s="24">
        <v>3</v>
      </c>
    </row>
    <row r="18" spans="1:31" ht="18">
      <c r="A18" s="115" t="s">
        <v>706</v>
      </c>
      <c r="B18" s="96" t="s">
        <v>707</v>
      </c>
      <c r="C18" s="115" t="s">
        <v>84</v>
      </c>
      <c r="D18" s="115" t="s">
        <v>85</v>
      </c>
      <c r="E18" s="115" t="s">
        <v>353</v>
      </c>
      <c r="F18" s="117">
        <v>8</v>
      </c>
      <c r="G18" s="17">
        <v>42</v>
      </c>
      <c r="H18" s="16">
        <v>11</v>
      </c>
      <c r="I18" s="17">
        <v>36</v>
      </c>
      <c r="J18" s="16">
        <v>17</v>
      </c>
      <c r="K18" s="83">
        <v>27</v>
      </c>
      <c r="L18" s="37"/>
      <c r="M18" s="18"/>
      <c r="N18" s="16"/>
      <c r="O18" s="83"/>
      <c r="P18" s="89"/>
      <c r="Q18" s="90"/>
      <c r="R18" s="89"/>
      <c r="S18" s="91"/>
      <c r="T18" s="39"/>
      <c r="U18" s="18"/>
      <c r="V18" s="39"/>
      <c r="W18" s="18"/>
      <c r="X18" s="39"/>
      <c r="Y18" s="84"/>
      <c r="Z18" s="16"/>
      <c r="AA18" s="17"/>
      <c r="AB18" s="106">
        <f t="shared" si="0"/>
        <v>118.5</v>
      </c>
      <c r="AC18" s="18">
        <f t="shared" si="1"/>
        <v>105</v>
      </c>
      <c r="AD18" s="107">
        <f t="shared" si="2"/>
        <v>15</v>
      </c>
      <c r="AE18" s="24">
        <v>3</v>
      </c>
    </row>
    <row r="19" spans="1:31" ht="18">
      <c r="A19" s="115" t="s">
        <v>701</v>
      </c>
      <c r="B19" s="96" t="s">
        <v>702</v>
      </c>
      <c r="C19" s="115" t="s">
        <v>243</v>
      </c>
      <c r="D19" s="115" t="s">
        <v>72</v>
      </c>
      <c r="E19" s="115" t="s">
        <v>353</v>
      </c>
      <c r="F19" s="117">
        <v>7</v>
      </c>
      <c r="G19" s="47">
        <v>44</v>
      </c>
      <c r="H19" s="16">
        <v>17</v>
      </c>
      <c r="I19" s="18">
        <v>27</v>
      </c>
      <c r="J19" s="16"/>
      <c r="K19" s="83"/>
      <c r="L19" s="37">
        <v>7</v>
      </c>
      <c r="M19" s="18">
        <v>44</v>
      </c>
      <c r="N19" s="16"/>
      <c r="O19" s="83"/>
      <c r="P19" s="89"/>
      <c r="Q19" s="90"/>
      <c r="R19" s="89"/>
      <c r="S19" s="91"/>
      <c r="T19" s="39"/>
      <c r="U19" s="18"/>
      <c r="V19" s="39"/>
      <c r="W19" s="18"/>
      <c r="X19" s="39"/>
      <c r="Y19" s="84"/>
      <c r="Z19" s="16"/>
      <c r="AA19" s="17"/>
      <c r="AB19" s="106">
        <f t="shared" si="0"/>
        <v>115</v>
      </c>
      <c r="AC19" s="18">
        <f t="shared" si="1"/>
        <v>115</v>
      </c>
      <c r="AD19" s="107">
        <f t="shared" si="2"/>
        <v>16</v>
      </c>
      <c r="AE19" s="24">
        <v>3</v>
      </c>
    </row>
    <row r="20" spans="1:31" ht="18">
      <c r="A20" s="65"/>
      <c r="B20" s="116"/>
      <c r="C20" s="82" t="s">
        <v>963</v>
      </c>
      <c r="D20" s="82" t="s">
        <v>964</v>
      </c>
      <c r="E20" s="82" t="s">
        <v>845</v>
      </c>
      <c r="F20" s="117"/>
      <c r="G20" s="47"/>
      <c r="H20" s="16"/>
      <c r="I20" s="17"/>
      <c r="J20" s="16">
        <v>8</v>
      </c>
      <c r="K20" s="83">
        <v>42</v>
      </c>
      <c r="L20" s="37">
        <v>6</v>
      </c>
      <c r="M20" s="18">
        <v>46</v>
      </c>
      <c r="N20" s="16"/>
      <c r="O20" s="83"/>
      <c r="P20" s="89"/>
      <c r="Q20" s="90"/>
      <c r="R20" s="89"/>
      <c r="S20" s="91"/>
      <c r="T20" s="39"/>
      <c r="U20" s="18"/>
      <c r="V20" s="39"/>
      <c r="W20" s="18"/>
      <c r="X20" s="39"/>
      <c r="Y20" s="84"/>
      <c r="Z20" s="16"/>
      <c r="AA20" s="17"/>
      <c r="AB20" s="106">
        <f t="shared" si="0"/>
        <v>109</v>
      </c>
      <c r="AC20" s="18">
        <f t="shared" si="1"/>
        <v>88</v>
      </c>
      <c r="AD20" s="107">
        <f t="shared" si="2"/>
        <v>17</v>
      </c>
      <c r="AE20" s="24">
        <v>2</v>
      </c>
    </row>
    <row r="21" spans="1:31" ht="18">
      <c r="A21" s="115" t="s">
        <v>716</v>
      </c>
      <c r="B21" s="96" t="s">
        <v>717</v>
      </c>
      <c r="C21" s="115" t="s">
        <v>718</v>
      </c>
      <c r="D21" s="115" t="s">
        <v>44</v>
      </c>
      <c r="E21" s="115" t="s">
        <v>353</v>
      </c>
      <c r="F21" s="117">
        <v>11</v>
      </c>
      <c r="G21" s="47">
        <v>36</v>
      </c>
      <c r="H21" s="16">
        <v>13</v>
      </c>
      <c r="I21" s="17">
        <v>32</v>
      </c>
      <c r="J21" s="16">
        <v>18</v>
      </c>
      <c r="K21" s="83">
        <v>26</v>
      </c>
      <c r="L21" s="37"/>
      <c r="M21" s="18"/>
      <c r="N21" s="16"/>
      <c r="O21" s="83"/>
      <c r="P21" s="89"/>
      <c r="Q21" s="90"/>
      <c r="R21" s="89"/>
      <c r="S21" s="91"/>
      <c r="T21" s="39"/>
      <c r="U21" s="18"/>
      <c r="V21" s="39"/>
      <c r="W21" s="18"/>
      <c r="X21" s="39"/>
      <c r="Y21" s="84"/>
      <c r="Z21" s="16"/>
      <c r="AA21" s="17"/>
      <c r="AB21" s="106">
        <f t="shared" si="0"/>
        <v>107</v>
      </c>
      <c r="AC21" s="18">
        <f t="shared" si="1"/>
        <v>94</v>
      </c>
      <c r="AD21" s="107">
        <f t="shared" si="2"/>
        <v>18</v>
      </c>
      <c r="AE21" s="24">
        <v>3</v>
      </c>
    </row>
    <row r="22" spans="1:31" ht="18">
      <c r="A22" s="115" t="s">
        <v>251</v>
      </c>
      <c r="B22" s="96">
        <v>37841</v>
      </c>
      <c r="C22" s="115" t="s">
        <v>247</v>
      </c>
      <c r="D22" s="115" t="s">
        <v>187</v>
      </c>
      <c r="E22" s="115" t="s">
        <v>728</v>
      </c>
      <c r="F22" s="117">
        <v>13</v>
      </c>
      <c r="G22" s="47">
        <v>32</v>
      </c>
      <c r="H22" s="16">
        <v>22</v>
      </c>
      <c r="I22" s="17">
        <v>22</v>
      </c>
      <c r="J22" s="16">
        <v>16</v>
      </c>
      <c r="K22" s="83">
        <v>28</v>
      </c>
      <c r="L22" s="37"/>
      <c r="M22" s="18"/>
      <c r="N22" s="16"/>
      <c r="O22" s="83"/>
      <c r="P22" s="89"/>
      <c r="Q22" s="90"/>
      <c r="R22" s="89"/>
      <c r="S22" s="91"/>
      <c r="T22" s="39"/>
      <c r="U22" s="18"/>
      <c r="V22" s="39"/>
      <c r="W22" s="18"/>
      <c r="X22" s="39"/>
      <c r="Y22" s="84"/>
      <c r="Z22" s="16"/>
      <c r="AA22" s="17"/>
      <c r="AB22" s="106">
        <f t="shared" si="0"/>
        <v>96</v>
      </c>
      <c r="AC22" s="18">
        <f t="shared" si="1"/>
        <v>82</v>
      </c>
      <c r="AD22" s="107">
        <f t="shared" si="2"/>
        <v>19</v>
      </c>
      <c r="AE22" s="24">
        <v>3</v>
      </c>
    </row>
    <row r="23" spans="1:31" ht="18">
      <c r="A23" s="115" t="s">
        <v>725</v>
      </c>
      <c r="B23" s="96" t="s">
        <v>726</v>
      </c>
      <c r="C23" s="115" t="s">
        <v>727</v>
      </c>
      <c r="D23" s="115" t="s">
        <v>316</v>
      </c>
      <c r="E23" s="115" t="s">
        <v>728</v>
      </c>
      <c r="F23" s="117">
        <v>13</v>
      </c>
      <c r="G23" s="47">
        <v>32</v>
      </c>
      <c r="H23" s="16">
        <v>19</v>
      </c>
      <c r="I23" s="18">
        <v>25</v>
      </c>
      <c r="J23" s="16">
        <v>20</v>
      </c>
      <c r="K23" s="83">
        <v>24</v>
      </c>
      <c r="L23" s="37"/>
      <c r="M23" s="18"/>
      <c r="N23" s="16"/>
      <c r="O23" s="83"/>
      <c r="P23" s="89"/>
      <c r="Q23" s="90"/>
      <c r="R23" s="89"/>
      <c r="S23" s="91"/>
      <c r="T23" s="39"/>
      <c r="U23" s="18"/>
      <c r="V23" s="39"/>
      <c r="W23" s="18"/>
      <c r="X23" s="39"/>
      <c r="Y23" s="84"/>
      <c r="Z23" s="16"/>
      <c r="AA23" s="17"/>
      <c r="AB23" s="106">
        <f t="shared" si="0"/>
        <v>93</v>
      </c>
      <c r="AC23" s="18">
        <f t="shared" si="1"/>
        <v>81</v>
      </c>
      <c r="AD23" s="107">
        <f t="shared" si="2"/>
        <v>20</v>
      </c>
      <c r="AE23" s="24">
        <v>3</v>
      </c>
    </row>
    <row r="24" spans="1:31" ht="18">
      <c r="A24" s="65"/>
      <c r="B24" s="166">
        <v>37814</v>
      </c>
      <c r="C24" s="82" t="s">
        <v>1079</v>
      </c>
      <c r="D24" s="82" t="s">
        <v>287</v>
      </c>
      <c r="E24" s="82" t="s">
        <v>833</v>
      </c>
      <c r="F24" s="117"/>
      <c r="G24" s="47"/>
      <c r="H24" s="16">
        <v>14</v>
      </c>
      <c r="I24" s="17">
        <v>30</v>
      </c>
      <c r="J24" s="16"/>
      <c r="K24" s="83"/>
      <c r="L24" s="37">
        <v>4</v>
      </c>
      <c r="M24" s="18">
        <v>55</v>
      </c>
      <c r="N24" s="16"/>
      <c r="O24" s="83"/>
      <c r="P24" s="89"/>
      <c r="Q24" s="90"/>
      <c r="R24" s="89"/>
      <c r="S24" s="91"/>
      <c r="T24" s="39"/>
      <c r="U24" s="18"/>
      <c r="V24" s="39"/>
      <c r="W24" s="18"/>
      <c r="X24" s="39"/>
      <c r="Y24" s="84"/>
      <c r="Z24" s="16"/>
      <c r="AA24" s="17"/>
      <c r="AB24" s="106">
        <f t="shared" si="0"/>
        <v>85</v>
      </c>
      <c r="AC24" s="18">
        <f t="shared" si="1"/>
        <v>85</v>
      </c>
      <c r="AD24" s="107">
        <f t="shared" si="2"/>
        <v>21</v>
      </c>
      <c r="AE24" s="57">
        <v>2</v>
      </c>
    </row>
    <row r="25" spans="1:31" ht="18">
      <c r="A25" s="115" t="s">
        <v>703</v>
      </c>
      <c r="B25" s="96" t="s">
        <v>702</v>
      </c>
      <c r="C25" s="115" t="s">
        <v>704</v>
      </c>
      <c r="D25" s="115" t="s">
        <v>705</v>
      </c>
      <c r="E25" s="115" t="s">
        <v>353</v>
      </c>
      <c r="F25" s="117">
        <v>7</v>
      </c>
      <c r="G25" s="47">
        <v>44</v>
      </c>
      <c r="H25" s="16">
        <v>9</v>
      </c>
      <c r="I25" s="17">
        <v>40</v>
      </c>
      <c r="J25" s="16"/>
      <c r="K25" s="83"/>
      <c r="L25" s="37"/>
      <c r="M25" s="18"/>
      <c r="N25" s="16"/>
      <c r="O25" s="83"/>
      <c r="P25" s="89"/>
      <c r="Q25" s="90"/>
      <c r="R25" s="89"/>
      <c r="S25" s="91"/>
      <c r="T25" s="39"/>
      <c r="U25" s="18"/>
      <c r="V25" s="39"/>
      <c r="W25" s="18"/>
      <c r="X25" s="39"/>
      <c r="Y25" s="84"/>
      <c r="Z25" s="16"/>
      <c r="AA25" s="17"/>
      <c r="AB25" s="106">
        <f t="shared" si="0"/>
        <v>84</v>
      </c>
      <c r="AC25" s="18">
        <f t="shared" si="1"/>
        <v>84</v>
      </c>
      <c r="AD25" s="107">
        <f t="shared" si="2"/>
        <v>22</v>
      </c>
      <c r="AE25" s="24">
        <v>2</v>
      </c>
    </row>
    <row r="26" spans="1:31" ht="18">
      <c r="A26" s="65"/>
      <c r="B26" s="96">
        <v>37808</v>
      </c>
      <c r="C26" s="115" t="s">
        <v>1078</v>
      </c>
      <c r="D26" s="115" t="s">
        <v>924</v>
      </c>
      <c r="E26" s="82" t="s">
        <v>833</v>
      </c>
      <c r="F26" s="117"/>
      <c r="G26" s="47"/>
      <c r="H26" s="16">
        <v>16</v>
      </c>
      <c r="I26" s="17">
        <v>28</v>
      </c>
      <c r="J26" s="16"/>
      <c r="K26" s="83"/>
      <c r="L26" s="37">
        <v>4</v>
      </c>
      <c r="M26" s="18">
        <v>55</v>
      </c>
      <c r="N26" s="16"/>
      <c r="O26" s="83"/>
      <c r="P26" s="89"/>
      <c r="Q26" s="90"/>
      <c r="R26" s="89"/>
      <c r="S26" s="91"/>
      <c r="T26" s="39"/>
      <c r="U26" s="18"/>
      <c r="V26" s="39"/>
      <c r="W26" s="18"/>
      <c r="X26" s="39"/>
      <c r="Y26" s="84"/>
      <c r="Z26" s="16"/>
      <c r="AA26" s="17"/>
      <c r="AB26" s="106">
        <f t="shared" si="0"/>
        <v>83</v>
      </c>
      <c r="AC26" s="18">
        <f t="shared" si="1"/>
        <v>83</v>
      </c>
      <c r="AD26" s="107">
        <f t="shared" si="2"/>
        <v>23</v>
      </c>
      <c r="AE26" s="77">
        <v>2</v>
      </c>
    </row>
    <row r="27" spans="1:31" ht="18">
      <c r="A27" s="115" t="s">
        <v>679</v>
      </c>
      <c r="B27" s="96" t="s">
        <v>680</v>
      </c>
      <c r="C27" s="115" t="s">
        <v>300</v>
      </c>
      <c r="D27" s="115" t="s">
        <v>323</v>
      </c>
      <c r="E27" s="115" t="s">
        <v>353</v>
      </c>
      <c r="F27" s="117">
        <v>2</v>
      </c>
      <c r="G27" s="47">
        <v>80</v>
      </c>
      <c r="H27" s="16"/>
      <c r="I27" s="17"/>
      <c r="J27" s="16"/>
      <c r="K27" s="83"/>
      <c r="L27" s="37"/>
      <c r="M27" s="18"/>
      <c r="N27" s="16"/>
      <c r="O27" s="83"/>
      <c r="P27" s="89"/>
      <c r="Q27" s="90"/>
      <c r="R27" s="89"/>
      <c r="S27" s="91"/>
      <c r="T27" s="39"/>
      <c r="U27" s="18"/>
      <c r="V27" s="39"/>
      <c r="W27" s="18"/>
      <c r="X27" s="39"/>
      <c r="Y27" s="84"/>
      <c r="Z27" s="16"/>
      <c r="AA27" s="17"/>
      <c r="AB27" s="106">
        <f t="shared" si="0"/>
        <v>80</v>
      </c>
      <c r="AC27" s="18">
        <f t="shared" si="1"/>
        <v>80</v>
      </c>
      <c r="AD27" s="107">
        <f t="shared" si="2"/>
        <v>24</v>
      </c>
      <c r="AE27" s="24">
        <v>1</v>
      </c>
    </row>
    <row r="28" spans="1:31" ht="18">
      <c r="A28" s="65"/>
      <c r="B28" s="96">
        <v>37964</v>
      </c>
      <c r="C28" s="82" t="s">
        <v>923</v>
      </c>
      <c r="D28" s="82" t="s">
        <v>650</v>
      </c>
      <c r="E28" s="82" t="s">
        <v>872</v>
      </c>
      <c r="F28" s="139"/>
      <c r="G28" s="47"/>
      <c r="H28" s="16">
        <v>15</v>
      </c>
      <c r="I28" s="17">
        <v>29</v>
      </c>
      <c r="J28" s="16">
        <v>14</v>
      </c>
      <c r="K28" s="83">
        <v>30</v>
      </c>
      <c r="L28" s="37"/>
      <c r="M28" s="18"/>
      <c r="N28" s="16"/>
      <c r="O28" s="83"/>
      <c r="P28" s="89"/>
      <c r="Q28" s="90"/>
      <c r="R28" s="89"/>
      <c r="S28" s="91"/>
      <c r="T28" s="39"/>
      <c r="U28" s="18"/>
      <c r="V28" s="39"/>
      <c r="W28" s="18"/>
      <c r="X28" s="39"/>
      <c r="Y28" s="84"/>
      <c r="Z28" s="16"/>
      <c r="AA28" s="17"/>
      <c r="AB28" s="106">
        <f t="shared" si="0"/>
        <v>74</v>
      </c>
      <c r="AC28" s="18">
        <f t="shared" si="1"/>
        <v>59</v>
      </c>
      <c r="AD28" s="107">
        <f t="shared" si="2"/>
        <v>25</v>
      </c>
      <c r="AE28" s="57">
        <v>2</v>
      </c>
    </row>
    <row r="29" spans="1:31" ht="18">
      <c r="A29" s="65"/>
      <c r="B29" s="166">
        <v>37691</v>
      </c>
      <c r="C29" s="82" t="s">
        <v>930</v>
      </c>
      <c r="D29" s="82" t="s">
        <v>931</v>
      </c>
      <c r="E29" s="82" t="s">
        <v>845</v>
      </c>
      <c r="F29" s="117"/>
      <c r="G29" s="17"/>
      <c r="H29" s="16">
        <v>25</v>
      </c>
      <c r="I29" s="17">
        <v>19</v>
      </c>
      <c r="J29" s="16"/>
      <c r="K29" s="83"/>
      <c r="L29" s="37">
        <v>8</v>
      </c>
      <c r="M29" s="18">
        <v>42</v>
      </c>
      <c r="N29" s="16"/>
      <c r="O29" s="83"/>
      <c r="P29" s="89"/>
      <c r="Q29" s="90"/>
      <c r="R29" s="89"/>
      <c r="S29" s="91"/>
      <c r="T29" s="39"/>
      <c r="U29" s="18"/>
      <c r="V29" s="39"/>
      <c r="W29" s="18"/>
      <c r="X29" s="39"/>
      <c r="Y29" s="84"/>
      <c r="Z29" s="16"/>
      <c r="AA29" s="17"/>
      <c r="AB29" s="106">
        <f t="shared" si="0"/>
        <v>61</v>
      </c>
      <c r="AC29" s="18">
        <f t="shared" si="1"/>
        <v>61</v>
      </c>
      <c r="AD29" s="107">
        <f t="shared" si="2"/>
        <v>26</v>
      </c>
      <c r="AE29" s="24">
        <v>2</v>
      </c>
    </row>
    <row r="30" spans="1:31" ht="18">
      <c r="A30" s="94" t="s">
        <v>625</v>
      </c>
      <c r="B30" s="124">
        <v>37780</v>
      </c>
      <c r="C30" s="125" t="s">
        <v>786</v>
      </c>
      <c r="D30" s="125" t="s">
        <v>787</v>
      </c>
      <c r="E30" s="125" t="s">
        <v>500</v>
      </c>
      <c r="F30" s="130">
        <v>10</v>
      </c>
      <c r="G30" s="47">
        <v>38</v>
      </c>
      <c r="H30" s="16">
        <v>21</v>
      </c>
      <c r="I30" s="17">
        <v>23</v>
      </c>
      <c r="J30" s="16"/>
      <c r="K30" s="83"/>
      <c r="L30" s="37"/>
      <c r="M30" s="18"/>
      <c r="N30" s="16"/>
      <c r="O30" s="83"/>
      <c r="P30" s="89"/>
      <c r="Q30" s="90"/>
      <c r="R30" s="89"/>
      <c r="S30" s="91"/>
      <c r="T30" s="39"/>
      <c r="U30" s="18"/>
      <c r="V30" s="39"/>
      <c r="W30" s="18"/>
      <c r="X30" s="39"/>
      <c r="Y30" s="84"/>
      <c r="Z30" s="16"/>
      <c r="AA30" s="17"/>
      <c r="AB30" s="106">
        <f t="shared" si="0"/>
        <v>61</v>
      </c>
      <c r="AC30" s="18">
        <f t="shared" si="1"/>
        <v>61</v>
      </c>
      <c r="AD30" s="107">
        <f t="shared" si="2"/>
        <v>27</v>
      </c>
      <c r="AE30" s="77">
        <v>2</v>
      </c>
    </row>
    <row r="31" spans="1:31" ht="18">
      <c r="A31" s="65"/>
      <c r="B31" s="96">
        <v>37678</v>
      </c>
      <c r="C31" s="115" t="s">
        <v>932</v>
      </c>
      <c r="D31" s="115" t="s">
        <v>933</v>
      </c>
      <c r="E31" s="173" t="s">
        <v>833</v>
      </c>
      <c r="F31" s="117"/>
      <c r="G31" s="47"/>
      <c r="H31" s="16">
        <v>26</v>
      </c>
      <c r="I31" s="17">
        <v>18</v>
      </c>
      <c r="J31" s="16"/>
      <c r="K31" s="83"/>
      <c r="L31" s="37">
        <v>10</v>
      </c>
      <c r="M31" s="18">
        <v>38</v>
      </c>
      <c r="N31" s="16"/>
      <c r="O31" s="83"/>
      <c r="P31" s="89"/>
      <c r="Q31" s="90"/>
      <c r="R31" s="89"/>
      <c r="S31" s="91"/>
      <c r="T31" s="39"/>
      <c r="U31" s="18"/>
      <c r="V31" s="39"/>
      <c r="W31" s="18"/>
      <c r="X31" s="39"/>
      <c r="Y31" s="84"/>
      <c r="Z31" s="16"/>
      <c r="AA31" s="17"/>
      <c r="AB31" s="106">
        <f t="shared" si="0"/>
        <v>56</v>
      </c>
      <c r="AC31" s="18">
        <f t="shared" si="1"/>
        <v>56</v>
      </c>
      <c r="AD31" s="107">
        <f t="shared" si="2"/>
        <v>28</v>
      </c>
      <c r="AE31" s="57">
        <v>2</v>
      </c>
    </row>
    <row r="32" spans="1:31" ht="18">
      <c r="A32" s="115"/>
      <c r="B32" s="96"/>
      <c r="C32" s="115" t="s">
        <v>695</v>
      </c>
      <c r="D32" s="115" t="s">
        <v>696</v>
      </c>
      <c r="E32" s="115" t="s">
        <v>697</v>
      </c>
      <c r="F32" s="117">
        <v>5</v>
      </c>
      <c r="G32" s="47">
        <v>50</v>
      </c>
      <c r="H32" s="16"/>
      <c r="I32" s="18"/>
      <c r="J32" s="16"/>
      <c r="K32" s="83"/>
      <c r="L32" s="37"/>
      <c r="M32" s="18"/>
      <c r="N32" s="16"/>
      <c r="O32" s="83"/>
      <c r="P32" s="89"/>
      <c r="Q32" s="90"/>
      <c r="R32" s="89"/>
      <c r="S32" s="91"/>
      <c r="T32" s="39"/>
      <c r="U32" s="18"/>
      <c r="V32" s="39"/>
      <c r="W32" s="18"/>
      <c r="X32" s="39"/>
      <c r="Y32" s="84"/>
      <c r="Z32" s="16"/>
      <c r="AA32" s="17"/>
      <c r="AB32" s="106">
        <f t="shared" si="0"/>
        <v>50</v>
      </c>
      <c r="AC32" s="18">
        <f t="shared" si="1"/>
        <v>50</v>
      </c>
      <c r="AD32" s="107">
        <f t="shared" si="2"/>
        <v>29</v>
      </c>
      <c r="AE32" s="24">
        <v>1</v>
      </c>
    </row>
    <row r="33" spans="1:31" ht="18">
      <c r="A33" s="115" t="s">
        <v>118</v>
      </c>
      <c r="B33" s="96">
        <v>37447</v>
      </c>
      <c r="C33" s="115" t="s">
        <v>699</v>
      </c>
      <c r="D33" s="115" t="s">
        <v>700</v>
      </c>
      <c r="E33" s="115" t="s">
        <v>353</v>
      </c>
      <c r="F33" s="117">
        <v>6</v>
      </c>
      <c r="G33" s="47">
        <v>46</v>
      </c>
      <c r="H33" s="16"/>
      <c r="I33" s="17"/>
      <c r="J33" s="16"/>
      <c r="K33" s="83"/>
      <c r="L33" s="37"/>
      <c r="M33" s="18"/>
      <c r="N33" s="16"/>
      <c r="O33" s="83"/>
      <c r="P33" s="89"/>
      <c r="Q33" s="90"/>
      <c r="R33" s="89"/>
      <c r="S33" s="91"/>
      <c r="T33" s="39"/>
      <c r="U33" s="18"/>
      <c r="V33" s="39"/>
      <c r="W33" s="18"/>
      <c r="X33" s="39"/>
      <c r="Y33" s="84"/>
      <c r="Z33" s="16"/>
      <c r="AA33" s="17"/>
      <c r="AB33" s="106">
        <f t="shared" si="0"/>
        <v>46</v>
      </c>
      <c r="AC33" s="18">
        <f t="shared" si="1"/>
        <v>46</v>
      </c>
      <c r="AD33" s="107">
        <f t="shared" si="2"/>
        <v>30</v>
      </c>
      <c r="AE33" s="24">
        <v>1</v>
      </c>
    </row>
    <row r="34" spans="1:31" ht="18">
      <c r="A34" s="65"/>
      <c r="B34" s="116"/>
      <c r="C34" s="82" t="s">
        <v>965</v>
      </c>
      <c r="D34" s="82" t="s">
        <v>966</v>
      </c>
      <c r="E34" s="82" t="s">
        <v>356</v>
      </c>
      <c r="F34" s="117"/>
      <c r="G34" s="47"/>
      <c r="H34" s="16"/>
      <c r="I34" s="17"/>
      <c r="J34" s="16">
        <v>15</v>
      </c>
      <c r="K34" s="83">
        <v>29</v>
      </c>
      <c r="L34" s="37"/>
      <c r="M34" s="18"/>
      <c r="N34" s="16"/>
      <c r="O34" s="83"/>
      <c r="P34" s="89"/>
      <c r="Q34" s="90"/>
      <c r="R34" s="89"/>
      <c r="S34" s="91"/>
      <c r="T34" s="39"/>
      <c r="U34" s="18"/>
      <c r="V34" s="39"/>
      <c r="W34" s="18"/>
      <c r="X34" s="39"/>
      <c r="Y34" s="84"/>
      <c r="Z34" s="16"/>
      <c r="AA34" s="17"/>
      <c r="AB34" s="106">
        <f t="shared" si="0"/>
        <v>43.5</v>
      </c>
      <c r="AC34" s="18">
        <f t="shared" si="1"/>
        <v>29</v>
      </c>
      <c r="AD34" s="107">
        <f t="shared" si="2"/>
        <v>31</v>
      </c>
      <c r="AE34" s="24">
        <v>1</v>
      </c>
    </row>
    <row r="35" spans="1:31" ht="18">
      <c r="A35" s="135" t="s">
        <v>250</v>
      </c>
      <c r="B35" s="136" t="s">
        <v>710</v>
      </c>
      <c r="C35" s="135" t="s">
        <v>244</v>
      </c>
      <c r="D35" s="135" t="s">
        <v>245</v>
      </c>
      <c r="E35" s="115" t="s">
        <v>951</v>
      </c>
      <c r="F35" s="117">
        <v>9</v>
      </c>
      <c r="G35" s="47">
        <v>40</v>
      </c>
      <c r="H35" s="16"/>
      <c r="I35" s="17"/>
      <c r="J35" s="16"/>
      <c r="K35" s="83"/>
      <c r="L35" s="37"/>
      <c r="M35" s="18"/>
      <c r="N35" s="16"/>
      <c r="O35" s="83"/>
      <c r="P35" s="89"/>
      <c r="Q35" s="90"/>
      <c r="R35" s="89"/>
      <c r="S35" s="91"/>
      <c r="T35" s="39"/>
      <c r="U35" s="18"/>
      <c r="V35" s="39"/>
      <c r="W35" s="18"/>
      <c r="X35" s="39"/>
      <c r="Y35" s="84"/>
      <c r="Z35" s="16"/>
      <c r="AA35" s="17"/>
      <c r="AB35" s="106">
        <f t="shared" ref="AB35:AB66" si="3">G35+I35+K35*1.5+M35+O35*1.5+Q35+S35+U35*1.5+W35+Y35*1.5+AA35</f>
        <v>40</v>
      </c>
      <c r="AC35" s="18">
        <f t="shared" ref="AC35:AC66" si="4">G35+I35+K35+M35+O35+Q35+S35+AA35</f>
        <v>40</v>
      </c>
      <c r="AD35" s="107">
        <f t="shared" si="2"/>
        <v>32</v>
      </c>
      <c r="AE35" s="24">
        <v>1</v>
      </c>
    </row>
    <row r="36" spans="1:31" ht="18">
      <c r="A36" s="135" t="s">
        <v>711</v>
      </c>
      <c r="B36" s="136" t="s">
        <v>712</v>
      </c>
      <c r="C36" s="135" t="s">
        <v>303</v>
      </c>
      <c r="D36" s="135" t="s">
        <v>302</v>
      </c>
      <c r="E36" s="115" t="s">
        <v>951</v>
      </c>
      <c r="F36" s="117">
        <v>9</v>
      </c>
      <c r="G36" s="47">
        <v>40</v>
      </c>
      <c r="H36" s="16"/>
      <c r="I36" s="17"/>
      <c r="J36" s="16"/>
      <c r="K36" s="83"/>
      <c r="L36" s="37"/>
      <c r="M36" s="18"/>
      <c r="N36" s="16"/>
      <c r="O36" s="83"/>
      <c r="P36" s="89"/>
      <c r="Q36" s="90"/>
      <c r="R36" s="89"/>
      <c r="S36" s="91"/>
      <c r="T36" s="39"/>
      <c r="U36" s="18"/>
      <c r="V36" s="39"/>
      <c r="W36" s="18"/>
      <c r="X36" s="39"/>
      <c r="Y36" s="84"/>
      <c r="Z36" s="16"/>
      <c r="AA36" s="17"/>
      <c r="AB36" s="106">
        <f t="shared" si="3"/>
        <v>40</v>
      </c>
      <c r="AC36" s="18">
        <f t="shared" si="4"/>
        <v>40</v>
      </c>
      <c r="AD36" s="107">
        <f t="shared" si="2"/>
        <v>33</v>
      </c>
      <c r="AE36" s="24">
        <v>1</v>
      </c>
    </row>
    <row r="37" spans="1:31" ht="18">
      <c r="A37" s="65"/>
      <c r="B37" s="65"/>
      <c r="C37" s="56" t="s">
        <v>967</v>
      </c>
      <c r="D37" s="56" t="s">
        <v>968</v>
      </c>
      <c r="E37" s="82" t="s">
        <v>353</v>
      </c>
      <c r="F37" s="117"/>
      <c r="G37" s="47"/>
      <c r="H37" s="16"/>
      <c r="I37" s="17"/>
      <c r="J37" s="16">
        <v>19</v>
      </c>
      <c r="K37" s="83">
        <v>25</v>
      </c>
      <c r="L37" s="37"/>
      <c r="M37" s="18"/>
      <c r="N37" s="16"/>
      <c r="O37" s="83"/>
      <c r="P37" s="89"/>
      <c r="Q37" s="90"/>
      <c r="R37" s="89"/>
      <c r="S37" s="91"/>
      <c r="T37" s="39"/>
      <c r="U37" s="18"/>
      <c r="V37" s="39"/>
      <c r="W37" s="18"/>
      <c r="X37" s="39"/>
      <c r="Y37" s="84"/>
      <c r="Z37" s="16"/>
      <c r="AA37" s="17"/>
      <c r="AB37" s="106">
        <f t="shared" si="3"/>
        <v>37.5</v>
      </c>
      <c r="AC37" s="18">
        <f t="shared" si="4"/>
        <v>25</v>
      </c>
      <c r="AD37" s="107">
        <f t="shared" ref="AD37:AD68" si="5">AD36+1</f>
        <v>34</v>
      </c>
      <c r="AE37" s="57">
        <v>1</v>
      </c>
    </row>
    <row r="38" spans="1:31" ht="18">
      <c r="A38" s="115" t="s">
        <v>118</v>
      </c>
      <c r="B38" s="96">
        <v>37697</v>
      </c>
      <c r="C38" s="115" t="s">
        <v>723</v>
      </c>
      <c r="D38" s="115" t="s">
        <v>240</v>
      </c>
      <c r="E38" s="115" t="s">
        <v>353</v>
      </c>
      <c r="F38" s="117">
        <v>12</v>
      </c>
      <c r="G38" s="47">
        <v>34</v>
      </c>
      <c r="H38" s="16"/>
      <c r="I38" s="18"/>
      <c r="J38" s="16"/>
      <c r="K38" s="83"/>
      <c r="L38" s="37"/>
      <c r="M38" s="18"/>
      <c r="N38" s="16"/>
      <c r="O38" s="83"/>
      <c r="P38" s="89"/>
      <c r="Q38" s="90"/>
      <c r="R38" s="89"/>
      <c r="S38" s="91"/>
      <c r="T38" s="39"/>
      <c r="U38" s="18"/>
      <c r="V38" s="39"/>
      <c r="W38" s="18"/>
      <c r="X38" s="39"/>
      <c r="Y38" s="84"/>
      <c r="Z38" s="16"/>
      <c r="AA38" s="17"/>
      <c r="AB38" s="106">
        <f t="shared" si="3"/>
        <v>34</v>
      </c>
      <c r="AC38" s="18">
        <f t="shared" si="4"/>
        <v>34</v>
      </c>
      <c r="AD38" s="107">
        <f t="shared" si="5"/>
        <v>35</v>
      </c>
      <c r="AE38" s="24">
        <v>1</v>
      </c>
    </row>
    <row r="39" spans="1:31" ht="18">
      <c r="A39" s="115" t="s">
        <v>118</v>
      </c>
      <c r="B39" s="96">
        <v>37395</v>
      </c>
      <c r="C39" s="115" t="s">
        <v>724</v>
      </c>
      <c r="D39" s="115" t="s">
        <v>226</v>
      </c>
      <c r="E39" s="115" t="s">
        <v>353</v>
      </c>
      <c r="F39" s="117">
        <v>12</v>
      </c>
      <c r="G39" s="47">
        <v>34</v>
      </c>
      <c r="H39" s="16"/>
      <c r="I39" s="18"/>
      <c r="J39" s="16"/>
      <c r="K39" s="83"/>
      <c r="L39" s="37"/>
      <c r="M39" s="18"/>
      <c r="N39" s="16"/>
      <c r="O39" s="83"/>
      <c r="P39" s="89"/>
      <c r="Q39" s="90"/>
      <c r="R39" s="89"/>
      <c r="S39" s="91"/>
      <c r="T39" s="39"/>
      <c r="U39" s="18"/>
      <c r="V39" s="39"/>
      <c r="W39" s="18"/>
      <c r="X39" s="39"/>
      <c r="Y39" s="84"/>
      <c r="Z39" s="16"/>
      <c r="AA39" s="17"/>
      <c r="AB39" s="106">
        <f t="shared" si="3"/>
        <v>34</v>
      </c>
      <c r="AC39" s="18">
        <f t="shared" si="4"/>
        <v>34</v>
      </c>
      <c r="AD39" s="107">
        <f t="shared" si="5"/>
        <v>36</v>
      </c>
      <c r="AE39" s="24">
        <v>1</v>
      </c>
    </row>
    <row r="40" spans="1:31" ht="18">
      <c r="A40" s="115" t="s">
        <v>729</v>
      </c>
      <c r="B40" s="96" t="s">
        <v>730</v>
      </c>
      <c r="C40" s="115" t="s">
        <v>76</v>
      </c>
      <c r="D40" s="115" t="s">
        <v>298</v>
      </c>
      <c r="E40" s="115" t="s">
        <v>356</v>
      </c>
      <c r="F40" s="117">
        <v>14</v>
      </c>
      <c r="G40" s="47">
        <v>30</v>
      </c>
      <c r="H40" s="16"/>
      <c r="I40" s="17"/>
      <c r="J40" s="16"/>
      <c r="K40" s="83"/>
      <c r="L40" s="37"/>
      <c r="M40" s="18"/>
      <c r="N40" s="16"/>
      <c r="O40" s="83"/>
      <c r="P40" s="89"/>
      <c r="Q40" s="90"/>
      <c r="R40" s="89"/>
      <c r="S40" s="91"/>
      <c r="T40" s="39"/>
      <c r="U40" s="18"/>
      <c r="V40" s="39"/>
      <c r="W40" s="18"/>
      <c r="X40" s="39"/>
      <c r="Y40" s="84"/>
      <c r="Z40" s="16"/>
      <c r="AA40" s="17"/>
      <c r="AB40" s="106">
        <f t="shared" si="3"/>
        <v>30</v>
      </c>
      <c r="AC40" s="18">
        <f t="shared" si="4"/>
        <v>30</v>
      </c>
      <c r="AD40" s="107">
        <f t="shared" si="5"/>
        <v>37</v>
      </c>
      <c r="AE40" s="24">
        <v>1</v>
      </c>
    </row>
    <row r="41" spans="1:31" ht="18">
      <c r="A41" s="133"/>
      <c r="B41" s="175" t="s">
        <v>682</v>
      </c>
      <c r="C41" s="133" t="s">
        <v>587</v>
      </c>
      <c r="D41" s="133" t="s">
        <v>696</v>
      </c>
      <c r="E41" s="115" t="s">
        <v>356</v>
      </c>
      <c r="F41" s="117">
        <v>14</v>
      </c>
      <c r="G41" s="47">
        <v>30</v>
      </c>
      <c r="H41" s="16"/>
      <c r="I41" s="18"/>
      <c r="J41" s="16"/>
      <c r="K41" s="83"/>
      <c r="L41" s="37"/>
      <c r="M41" s="18"/>
      <c r="N41" s="16"/>
      <c r="O41" s="83"/>
      <c r="P41" s="89"/>
      <c r="Q41" s="90"/>
      <c r="R41" s="89"/>
      <c r="S41" s="91"/>
      <c r="T41" s="39"/>
      <c r="U41" s="18"/>
      <c r="V41" s="39"/>
      <c r="W41" s="18"/>
      <c r="X41" s="39"/>
      <c r="Y41" s="84"/>
      <c r="Z41" s="16"/>
      <c r="AA41" s="17"/>
      <c r="AB41" s="106">
        <f t="shared" si="3"/>
        <v>30</v>
      </c>
      <c r="AC41" s="18">
        <f t="shared" si="4"/>
        <v>30</v>
      </c>
      <c r="AD41" s="107">
        <f t="shared" si="5"/>
        <v>38</v>
      </c>
      <c r="AE41" s="24">
        <v>1</v>
      </c>
    </row>
    <row r="42" spans="1:31" ht="18">
      <c r="A42" s="70"/>
      <c r="B42" s="166">
        <v>37377</v>
      </c>
      <c r="C42" s="115" t="s">
        <v>925</v>
      </c>
      <c r="D42" s="115" t="s">
        <v>64</v>
      </c>
      <c r="E42" s="82" t="s">
        <v>926</v>
      </c>
      <c r="F42" s="117"/>
      <c r="G42" s="47"/>
      <c r="H42" s="16">
        <v>18</v>
      </c>
      <c r="I42" s="17">
        <v>26</v>
      </c>
      <c r="J42" s="16"/>
      <c r="K42" s="83"/>
      <c r="L42" s="37"/>
      <c r="M42" s="18"/>
      <c r="N42" s="16"/>
      <c r="O42" s="83"/>
      <c r="P42" s="89"/>
      <c r="Q42" s="90"/>
      <c r="R42" s="89"/>
      <c r="S42" s="91"/>
      <c r="T42" s="39"/>
      <c r="U42" s="18"/>
      <c r="V42" s="39"/>
      <c r="W42" s="18"/>
      <c r="X42" s="39"/>
      <c r="Y42" s="84"/>
      <c r="Z42" s="16"/>
      <c r="AA42" s="17"/>
      <c r="AB42" s="106">
        <f t="shared" si="3"/>
        <v>26</v>
      </c>
      <c r="AC42" s="18">
        <f t="shared" si="4"/>
        <v>26</v>
      </c>
      <c r="AD42" s="107">
        <f t="shared" si="5"/>
        <v>39</v>
      </c>
      <c r="AE42" s="57">
        <v>1</v>
      </c>
    </row>
    <row r="43" spans="1:31" ht="18">
      <c r="A43" s="53"/>
      <c r="B43" s="174"/>
      <c r="C43" s="53" t="s">
        <v>76</v>
      </c>
      <c r="D43" s="53" t="s">
        <v>658</v>
      </c>
      <c r="E43" s="53" t="s">
        <v>356</v>
      </c>
      <c r="F43" s="45">
        <v>21</v>
      </c>
      <c r="G43" s="47">
        <v>24</v>
      </c>
      <c r="H43" s="16"/>
      <c r="I43" s="17"/>
      <c r="J43" s="16"/>
      <c r="K43" s="83"/>
      <c r="L43" s="37"/>
      <c r="M43" s="18"/>
      <c r="N43" s="16"/>
      <c r="O43" s="83"/>
      <c r="P43" s="89"/>
      <c r="Q43" s="90"/>
      <c r="R43" s="89"/>
      <c r="S43" s="91"/>
      <c r="T43" s="39"/>
      <c r="U43" s="18"/>
      <c r="V43" s="39"/>
      <c r="W43" s="18"/>
      <c r="X43" s="39"/>
      <c r="Y43" s="84"/>
      <c r="Z43" s="16"/>
      <c r="AA43" s="17"/>
      <c r="AB43" s="106">
        <f t="shared" si="3"/>
        <v>24</v>
      </c>
      <c r="AC43" s="18">
        <f t="shared" si="4"/>
        <v>24</v>
      </c>
      <c r="AD43" s="107">
        <f t="shared" si="5"/>
        <v>40</v>
      </c>
      <c r="AE43" s="24">
        <v>1</v>
      </c>
    </row>
    <row r="44" spans="1:31" ht="18">
      <c r="A44" s="65"/>
      <c r="B44" s="166">
        <v>37622</v>
      </c>
      <c r="C44" s="82" t="s">
        <v>929</v>
      </c>
      <c r="D44" s="82" t="s">
        <v>279</v>
      </c>
      <c r="E44" s="82" t="s">
        <v>926</v>
      </c>
      <c r="F44" s="117"/>
      <c r="G44" s="47"/>
      <c r="H44" s="16">
        <v>23</v>
      </c>
      <c r="I44" s="17">
        <v>21</v>
      </c>
      <c r="J44" s="16"/>
      <c r="K44" s="83"/>
      <c r="L44" s="37"/>
      <c r="M44" s="18"/>
      <c r="N44" s="16"/>
      <c r="O44" s="83"/>
      <c r="P44" s="89"/>
      <c r="Q44" s="90"/>
      <c r="R44" s="89"/>
      <c r="S44" s="91"/>
      <c r="T44" s="39"/>
      <c r="U44" s="18"/>
      <c r="V44" s="39"/>
      <c r="W44" s="18"/>
      <c r="X44" s="39"/>
      <c r="Y44" s="84"/>
      <c r="Z44" s="16"/>
      <c r="AA44" s="17"/>
      <c r="AB44" s="106">
        <f t="shared" si="3"/>
        <v>21</v>
      </c>
      <c r="AC44" s="18">
        <f t="shared" si="4"/>
        <v>21</v>
      </c>
      <c r="AD44" s="107">
        <f t="shared" si="5"/>
        <v>41</v>
      </c>
      <c r="AE44" s="24">
        <v>1</v>
      </c>
    </row>
    <row r="45" spans="1:31" ht="18">
      <c r="A45" s="65"/>
      <c r="B45" s="166">
        <v>37790</v>
      </c>
      <c r="C45" s="82" t="s">
        <v>170</v>
      </c>
      <c r="D45" s="82" t="s">
        <v>840</v>
      </c>
      <c r="E45" s="82" t="s">
        <v>685</v>
      </c>
      <c r="F45" s="117"/>
      <c r="G45" s="47"/>
      <c r="H45" s="16">
        <v>24</v>
      </c>
      <c r="I45" s="17">
        <v>20</v>
      </c>
      <c r="J45" s="16"/>
      <c r="K45" s="83"/>
      <c r="L45" s="37"/>
      <c r="M45" s="18"/>
      <c r="N45" s="16"/>
      <c r="O45" s="83"/>
      <c r="P45" s="89"/>
      <c r="Q45" s="90"/>
      <c r="R45" s="89"/>
      <c r="S45" s="91"/>
      <c r="T45" s="39"/>
      <c r="U45" s="18"/>
      <c r="V45" s="39"/>
      <c r="W45" s="18"/>
      <c r="X45" s="39"/>
      <c r="Y45" s="84"/>
      <c r="Z45" s="16"/>
      <c r="AA45" s="17"/>
      <c r="AB45" s="106">
        <f t="shared" si="3"/>
        <v>20</v>
      </c>
      <c r="AC45" s="18">
        <f t="shared" si="4"/>
        <v>20</v>
      </c>
      <c r="AD45" s="107">
        <f t="shared" si="5"/>
        <v>42</v>
      </c>
      <c r="AE45" s="24">
        <v>1</v>
      </c>
    </row>
    <row r="46" spans="1:31" ht="18">
      <c r="A46" s="65"/>
      <c r="B46" s="96"/>
      <c r="C46" s="82" t="s">
        <v>1080</v>
      </c>
      <c r="D46" s="82" t="s">
        <v>696</v>
      </c>
      <c r="E46" s="82" t="s">
        <v>118</v>
      </c>
      <c r="F46" s="117"/>
      <c r="G46" s="47"/>
      <c r="H46" s="16"/>
      <c r="I46" s="18"/>
      <c r="J46" s="16"/>
      <c r="K46" s="83"/>
      <c r="L46" s="37">
        <v>11</v>
      </c>
      <c r="M46" s="18">
        <v>0</v>
      </c>
      <c r="N46" s="16"/>
      <c r="O46" s="83"/>
      <c r="P46" s="89"/>
      <c r="Q46" s="90"/>
      <c r="R46" s="89"/>
      <c r="S46" s="91"/>
      <c r="T46" s="39"/>
      <c r="U46" s="18"/>
      <c r="V46" s="39"/>
      <c r="W46" s="18"/>
      <c r="X46" s="39"/>
      <c r="Y46" s="84"/>
      <c r="Z46" s="16"/>
      <c r="AA46" s="17"/>
      <c r="AB46" s="106">
        <f t="shared" si="3"/>
        <v>0</v>
      </c>
      <c r="AC46" s="18">
        <f t="shared" si="4"/>
        <v>0</v>
      </c>
      <c r="AD46" s="107">
        <f t="shared" si="5"/>
        <v>43</v>
      </c>
      <c r="AE46" s="57">
        <v>1</v>
      </c>
    </row>
    <row r="47" spans="1:31" ht="18">
      <c r="A47" s="65"/>
      <c r="B47" s="65"/>
      <c r="C47" s="82" t="s">
        <v>1081</v>
      </c>
      <c r="D47" s="82" t="s">
        <v>1082</v>
      </c>
      <c r="E47" s="82" t="s">
        <v>118</v>
      </c>
      <c r="F47" s="117"/>
      <c r="G47" s="47"/>
      <c r="H47" s="16"/>
      <c r="I47" s="17"/>
      <c r="J47" s="16"/>
      <c r="K47" s="83"/>
      <c r="L47" s="37">
        <v>11</v>
      </c>
      <c r="M47" s="18">
        <v>0</v>
      </c>
      <c r="N47" s="16"/>
      <c r="O47" s="83"/>
      <c r="P47" s="89"/>
      <c r="Q47" s="90"/>
      <c r="R47" s="89"/>
      <c r="S47" s="91"/>
      <c r="T47" s="39"/>
      <c r="U47" s="18"/>
      <c r="V47" s="39"/>
      <c r="W47" s="18"/>
      <c r="X47" s="39"/>
      <c r="Y47" s="84"/>
      <c r="Z47" s="16"/>
      <c r="AA47" s="17"/>
      <c r="AB47" s="106">
        <f t="shared" si="3"/>
        <v>0</v>
      </c>
      <c r="AC47" s="18">
        <f t="shared" si="4"/>
        <v>0</v>
      </c>
      <c r="AD47" s="107">
        <f t="shared" si="5"/>
        <v>44</v>
      </c>
      <c r="AE47" s="24">
        <v>1</v>
      </c>
    </row>
    <row r="48" spans="1:31" ht="18">
      <c r="A48" s="197"/>
      <c r="B48" s="198">
        <v>37299</v>
      </c>
      <c r="C48" s="197" t="s">
        <v>819</v>
      </c>
      <c r="D48" s="197" t="s">
        <v>820</v>
      </c>
      <c r="E48" s="195" t="s">
        <v>118</v>
      </c>
      <c r="F48" s="117">
        <v>17</v>
      </c>
      <c r="G48" s="47">
        <v>0</v>
      </c>
      <c r="H48" s="16"/>
      <c r="I48" s="18"/>
      <c r="J48" s="16"/>
      <c r="K48" s="83"/>
      <c r="L48" s="37"/>
      <c r="M48" s="18"/>
      <c r="N48" s="16"/>
      <c r="O48" s="83"/>
      <c r="P48" s="89"/>
      <c r="Q48" s="90"/>
      <c r="R48" s="89"/>
      <c r="S48" s="91"/>
      <c r="T48" s="39"/>
      <c r="U48" s="18"/>
      <c r="V48" s="39"/>
      <c r="W48" s="18"/>
      <c r="X48" s="39"/>
      <c r="Y48" s="84"/>
      <c r="Z48" s="16"/>
      <c r="AA48" s="17"/>
      <c r="AB48" s="106">
        <f t="shared" si="3"/>
        <v>0</v>
      </c>
      <c r="AC48" s="18">
        <f t="shared" si="4"/>
        <v>0</v>
      </c>
      <c r="AD48" s="107">
        <f t="shared" si="5"/>
        <v>45</v>
      </c>
      <c r="AE48" s="57"/>
    </row>
    <row r="49" spans="1:31" ht="18">
      <c r="A49" s="216"/>
      <c r="B49" s="217">
        <v>37098</v>
      </c>
      <c r="C49" s="197" t="s">
        <v>821</v>
      </c>
      <c r="D49" s="218" t="s">
        <v>822</v>
      </c>
      <c r="E49" s="219" t="s">
        <v>118</v>
      </c>
      <c r="F49" s="117">
        <v>18</v>
      </c>
      <c r="G49" s="47">
        <v>0</v>
      </c>
      <c r="H49" s="16"/>
      <c r="I49" s="17"/>
      <c r="J49" s="16"/>
      <c r="K49" s="83"/>
      <c r="L49" s="37"/>
      <c r="M49" s="18"/>
      <c r="N49" s="16"/>
      <c r="O49" s="83"/>
      <c r="P49" s="89"/>
      <c r="Q49" s="90"/>
      <c r="R49" s="89"/>
      <c r="S49" s="91"/>
      <c r="T49" s="39"/>
      <c r="U49" s="18"/>
      <c r="V49" s="39"/>
      <c r="W49" s="18"/>
      <c r="X49" s="39"/>
      <c r="Y49" s="84"/>
      <c r="Z49" s="16"/>
      <c r="AA49" s="17"/>
      <c r="AB49" s="106">
        <f t="shared" si="3"/>
        <v>0</v>
      </c>
      <c r="AC49" s="18">
        <f t="shared" si="4"/>
        <v>0</v>
      </c>
      <c r="AD49" s="107">
        <f t="shared" si="5"/>
        <v>46</v>
      </c>
      <c r="AE49" s="24"/>
    </row>
    <row r="50" spans="1:31" ht="18">
      <c r="A50" s="65"/>
      <c r="B50" s="116"/>
      <c r="C50" s="65"/>
      <c r="D50" s="141"/>
      <c r="E50" s="65"/>
      <c r="F50" s="117"/>
      <c r="G50" s="47"/>
      <c r="H50" s="16"/>
      <c r="I50" s="17"/>
      <c r="J50" s="16"/>
      <c r="K50" s="83"/>
      <c r="L50" s="37"/>
      <c r="M50" s="18"/>
      <c r="N50" s="16"/>
      <c r="O50" s="83"/>
      <c r="P50" s="89"/>
      <c r="Q50" s="90"/>
      <c r="R50" s="89"/>
      <c r="S50" s="91"/>
      <c r="T50" s="39"/>
      <c r="U50" s="18"/>
      <c r="V50" s="39"/>
      <c r="W50" s="18"/>
      <c r="X50" s="39"/>
      <c r="Y50" s="84"/>
      <c r="Z50" s="16"/>
      <c r="AA50" s="17"/>
      <c r="AB50" s="106">
        <f t="shared" si="3"/>
        <v>0</v>
      </c>
      <c r="AC50" s="18">
        <f t="shared" si="4"/>
        <v>0</v>
      </c>
      <c r="AD50" s="107">
        <f t="shared" si="5"/>
        <v>47</v>
      </c>
      <c r="AE50" s="24"/>
    </row>
    <row r="51" spans="1:31" ht="18">
      <c r="A51" s="65"/>
      <c r="B51" s="116"/>
      <c r="C51" s="65"/>
      <c r="D51" s="141"/>
      <c r="E51" s="65"/>
      <c r="F51" s="117"/>
      <c r="G51" s="47"/>
      <c r="H51" s="16"/>
      <c r="I51" s="17"/>
      <c r="J51" s="16"/>
      <c r="K51" s="83"/>
      <c r="L51" s="37"/>
      <c r="M51" s="18"/>
      <c r="N51" s="16"/>
      <c r="O51" s="83"/>
      <c r="P51" s="89"/>
      <c r="Q51" s="90"/>
      <c r="R51" s="89"/>
      <c r="S51" s="91"/>
      <c r="T51" s="39"/>
      <c r="U51" s="18"/>
      <c r="V51" s="39"/>
      <c r="W51" s="18"/>
      <c r="X51" s="39"/>
      <c r="Y51" s="84"/>
      <c r="Z51" s="16"/>
      <c r="AA51" s="17"/>
      <c r="AB51" s="106">
        <f t="shared" si="3"/>
        <v>0</v>
      </c>
      <c r="AC51" s="18">
        <f t="shared" si="4"/>
        <v>0</v>
      </c>
      <c r="AD51" s="107">
        <f t="shared" si="5"/>
        <v>48</v>
      </c>
      <c r="AE51" s="24"/>
    </row>
    <row r="52" spans="1:31" ht="18">
      <c r="A52" s="65"/>
      <c r="B52" s="65"/>
      <c r="C52" s="70"/>
      <c r="D52" s="176"/>
      <c r="E52" s="63"/>
      <c r="F52" s="117"/>
      <c r="G52" s="47"/>
      <c r="H52" s="16"/>
      <c r="I52" s="17"/>
      <c r="J52" s="16"/>
      <c r="K52" s="83"/>
      <c r="L52" s="37"/>
      <c r="M52" s="18"/>
      <c r="N52" s="16"/>
      <c r="O52" s="83"/>
      <c r="P52" s="89"/>
      <c r="Q52" s="90"/>
      <c r="R52" s="89"/>
      <c r="S52" s="91"/>
      <c r="T52" s="39"/>
      <c r="U52" s="18"/>
      <c r="V52" s="39"/>
      <c r="W52" s="18"/>
      <c r="X52" s="39"/>
      <c r="Y52" s="84"/>
      <c r="Z52" s="16"/>
      <c r="AA52" s="17"/>
      <c r="AB52" s="106">
        <f t="shared" si="3"/>
        <v>0</v>
      </c>
      <c r="AC52" s="18">
        <f t="shared" si="4"/>
        <v>0</v>
      </c>
      <c r="AD52" s="107">
        <f t="shared" si="5"/>
        <v>49</v>
      </c>
      <c r="AE52" s="57"/>
    </row>
    <row r="53" spans="1:31" ht="18">
      <c r="A53" s="65"/>
      <c r="B53" s="177"/>
      <c r="C53" s="65"/>
      <c r="E53" s="118"/>
      <c r="F53" s="117"/>
      <c r="G53" s="47"/>
      <c r="H53" s="16"/>
      <c r="I53" s="17"/>
      <c r="J53" s="16"/>
      <c r="K53" s="83"/>
      <c r="L53" s="37"/>
      <c r="M53" s="18"/>
      <c r="N53" s="16"/>
      <c r="O53" s="83"/>
      <c r="P53" s="89"/>
      <c r="Q53" s="90"/>
      <c r="R53" s="89"/>
      <c r="S53" s="91"/>
      <c r="T53" s="39"/>
      <c r="U53" s="18"/>
      <c r="V53" s="39"/>
      <c r="W53" s="18"/>
      <c r="X53" s="39"/>
      <c r="Y53" s="84"/>
      <c r="Z53" s="16"/>
      <c r="AA53" s="17"/>
      <c r="AB53" s="106">
        <f t="shared" si="3"/>
        <v>0</v>
      </c>
      <c r="AC53" s="18">
        <f t="shared" si="4"/>
        <v>0</v>
      </c>
      <c r="AD53" s="107">
        <f t="shared" si="5"/>
        <v>50</v>
      </c>
      <c r="AE53" s="57"/>
    </row>
    <row r="54" spans="1:31" ht="18">
      <c r="A54" s="65"/>
      <c r="B54" s="65"/>
      <c r="C54" s="70"/>
      <c r="D54" s="70"/>
      <c r="E54" s="63"/>
      <c r="F54" s="117"/>
      <c r="G54" s="47"/>
      <c r="H54" s="16"/>
      <c r="I54" s="17"/>
      <c r="J54" s="16"/>
      <c r="K54" s="83"/>
      <c r="L54" s="37"/>
      <c r="M54" s="18"/>
      <c r="N54" s="16"/>
      <c r="O54" s="83"/>
      <c r="P54" s="89"/>
      <c r="Q54" s="90"/>
      <c r="R54" s="89"/>
      <c r="S54" s="91"/>
      <c r="T54" s="39"/>
      <c r="U54" s="18"/>
      <c r="V54" s="39"/>
      <c r="W54" s="18"/>
      <c r="X54" s="39"/>
      <c r="Y54" s="84"/>
      <c r="Z54" s="16"/>
      <c r="AA54" s="17"/>
      <c r="AB54" s="106">
        <f t="shared" si="3"/>
        <v>0</v>
      </c>
      <c r="AC54" s="18">
        <f t="shared" si="4"/>
        <v>0</v>
      </c>
      <c r="AD54" s="107">
        <f t="shared" si="5"/>
        <v>51</v>
      </c>
      <c r="AE54" s="57"/>
    </row>
    <row r="55" spans="1:31" ht="18">
      <c r="A55" s="65"/>
      <c r="B55" s="96"/>
      <c r="D55" s="151"/>
      <c r="E55" s="65"/>
      <c r="F55" s="117"/>
      <c r="G55" s="47"/>
      <c r="H55" s="16"/>
      <c r="I55" s="18"/>
      <c r="J55" s="16"/>
      <c r="K55" s="83"/>
      <c r="L55" s="37"/>
      <c r="M55" s="18"/>
      <c r="N55" s="16"/>
      <c r="O55" s="83"/>
      <c r="P55" s="89"/>
      <c r="Q55" s="90"/>
      <c r="R55" s="89"/>
      <c r="S55" s="91"/>
      <c r="T55" s="39"/>
      <c r="U55" s="18"/>
      <c r="V55" s="39"/>
      <c r="W55" s="18"/>
      <c r="X55" s="39"/>
      <c r="Y55" s="84"/>
      <c r="Z55" s="16"/>
      <c r="AA55" s="17"/>
      <c r="AB55" s="106">
        <f t="shared" si="3"/>
        <v>0</v>
      </c>
      <c r="AC55" s="18">
        <f t="shared" si="4"/>
        <v>0</v>
      </c>
      <c r="AD55" s="107">
        <f t="shared" si="5"/>
        <v>52</v>
      </c>
      <c r="AE55" s="57"/>
    </row>
    <row r="56" spans="1:31" ht="18">
      <c r="A56" s="65"/>
      <c r="B56" s="116"/>
      <c r="C56" s="70"/>
      <c r="D56" s="178"/>
      <c r="E56" s="118"/>
      <c r="F56" s="117"/>
      <c r="G56" s="47"/>
      <c r="H56" s="16"/>
      <c r="I56" s="17"/>
      <c r="J56" s="16"/>
      <c r="K56" s="83"/>
      <c r="L56" s="37"/>
      <c r="M56" s="18"/>
      <c r="N56" s="16"/>
      <c r="O56" s="83"/>
      <c r="P56" s="89"/>
      <c r="Q56" s="90"/>
      <c r="R56" s="89"/>
      <c r="S56" s="91"/>
      <c r="T56" s="39"/>
      <c r="U56" s="18"/>
      <c r="V56" s="39"/>
      <c r="W56" s="18"/>
      <c r="X56" s="39"/>
      <c r="Y56" s="84"/>
      <c r="Z56" s="16"/>
      <c r="AA56" s="17"/>
      <c r="AB56" s="106">
        <f t="shared" si="3"/>
        <v>0</v>
      </c>
      <c r="AC56" s="18">
        <f t="shared" si="4"/>
        <v>0</v>
      </c>
      <c r="AD56" s="107">
        <f t="shared" si="5"/>
        <v>53</v>
      </c>
      <c r="AE56" s="57"/>
    </row>
    <row r="57" spans="1:31" ht="18">
      <c r="A57" s="65"/>
      <c r="B57" s="116"/>
      <c r="C57" s="65"/>
      <c r="D57" s="65"/>
      <c r="E57" s="65"/>
      <c r="F57" s="117"/>
      <c r="G57" s="47"/>
      <c r="H57" s="16"/>
      <c r="I57" s="17"/>
      <c r="J57" s="16"/>
      <c r="K57" s="83"/>
      <c r="L57" s="37"/>
      <c r="M57" s="18"/>
      <c r="N57" s="16"/>
      <c r="O57" s="83"/>
      <c r="P57" s="89"/>
      <c r="Q57" s="90"/>
      <c r="R57" s="89"/>
      <c r="S57" s="91"/>
      <c r="T57" s="39"/>
      <c r="U57" s="18"/>
      <c r="V57" s="39"/>
      <c r="W57" s="18"/>
      <c r="X57" s="39"/>
      <c r="Y57" s="84"/>
      <c r="Z57" s="16"/>
      <c r="AA57" s="17"/>
      <c r="AB57" s="106">
        <f t="shared" si="3"/>
        <v>0</v>
      </c>
      <c r="AC57" s="18">
        <f t="shared" si="4"/>
        <v>0</v>
      </c>
      <c r="AD57" s="107">
        <f t="shared" si="5"/>
        <v>54</v>
      </c>
      <c r="AE57" s="57"/>
    </row>
    <row r="58" spans="1:31" ht="18">
      <c r="A58" s="65"/>
      <c r="B58" s="65"/>
      <c r="C58" s="70"/>
      <c r="D58" s="70"/>
      <c r="E58" s="65"/>
      <c r="F58" s="117"/>
      <c r="G58" s="47"/>
      <c r="H58" s="16"/>
      <c r="I58" s="17"/>
      <c r="J58" s="16"/>
      <c r="K58" s="83"/>
      <c r="L58" s="37"/>
      <c r="M58" s="18"/>
      <c r="N58" s="16"/>
      <c r="O58" s="83"/>
      <c r="P58" s="89"/>
      <c r="Q58" s="90"/>
      <c r="R58" s="89"/>
      <c r="S58" s="91"/>
      <c r="T58" s="39"/>
      <c r="U58" s="18"/>
      <c r="V58" s="39"/>
      <c r="W58" s="18"/>
      <c r="X58" s="39"/>
      <c r="Y58" s="84"/>
      <c r="Z58" s="16"/>
      <c r="AA58" s="17"/>
      <c r="AB58" s="106">
        <f t="shared" si="3"/>
        <v>0</v>
      </c>
      <c r="AC58" s="18">
        <f t="shared" si="4"/>
        <v>0</v>
      </c>
      <c r="AD58" s="107">
        <f t="shared" si="5"/>
        <v>55</v>
      </c>
      <c r="AE58" s="57"/>
    </row>
    <row r="59" spans="1:31" ht="18">
      <c r="A59" s="65"/>
      <c r="B59" s="165"/>
      <c r="C59" s="65"/>
      <c r="D59" s="65"/>
      <c r="E59" s="65"/>
      <c r="F59" s="117"/>
      <c r="G59" s="47"/>
      <c r="H59" s="16"/>
      <c r="I59" s="17"/>
      <c r="J59" s="16"/>
      <c r="K59" s="83"/>
      <c r="L59" s="37"/>
      <c r="M59" s="18"/>
      <c r="N59" s="16"/>
      <c r="O59" s="83"/>
      <c r="P59" s="89"/>
      <c r="Q59" s="90"/>
      <c r="R59" s="89"/>
      <c r="S59" s="91"/>
      <c r="T59" s="39"/>
      <c r="U59" s="18"/>
      <c r="V59" s="39"/>
      <c r="W59" s="18"/>
      <c r="X59" s="39"/>
      <c r="Y59" s="84"/>
      <c r="Z59" s="16"/>
      <c r="AA59" s="17"/>
      <c r="AB59" s="106">
        <f t="shared" si="3"/>
        <v>0</v>
      </c>
      <c r="AC59" s="18">
        <f t="shared" si="4"/>
        <v>0</v>
      </c>
      <c r="AD59" s="107">
        <f t="shared" si="5"/>
        <v>56</v>
      </c>
      <c r="AE59" s="57"/>
    </row>
    <row r="60" spans="1:31" ht="18">
      <c r="A60" s="65"/>
      <c r="B60" s="165"/>
      <c r="C60" s="65"/>
      <c r="D60" s="65"/>
      <c r="E60" s="65"/>
      <c r="F60" s="117"/>
      <c r="G60" s="47"/>
      <c r="H60" s="16"/>
      <c r="I60" s="17"/>
      <c r="J60" s="16"/>
      <c r="K60" s="83"/>
      <c r="L60" s="37"/>
      <c r="M60" s="18"/>
      <c r="N60" s="16"/>
      <c r="O60" s="83"/>
      <c r="P60" s="89"/>
      <c r="Q60" s="90"/>
      <c r="R60" s="89"/>
      <c r="S60" s="91"/>
      <c r="T60" s="39"/>
      <c r="U60" s="18"/>
      <c r="V60" s="39"/>
      <c r="W60" s="18"/>
      <c r="X60" s="39"/>
      <c r="Y60" s="84"/>
      <c r="Z60" s="16"/>
      <c r="AA60" s="17"/>
      <c r="AB60" s="106">
        <f t="shared" si="3"/>
        <v>0</v>
      </c>
      <c r="AC60" s="18">
        <f t="shared" si="4"/>
        <v>0</v>
      </c>
      <c r="AD60" s="107">
        <f t="shared" si="5"/>
        <v>57</v>
      </c>
      <c r="AE60" s="57"/>
    </row>
    <row r="61" spans="1:31" ht="18">
      <c r="A61" s="65"/>
      <c r="B61" s="116"/>
      <c r="C61" s="65"/>
      <c r="D61" s="65"/>
      <c r="E61" s="65"/>
      <c r="F61" s="117"/>
      <c r="G61" s="47"/>
      <c r="H61" s="16"/>
      <c r="I61" s="17"/>
      <c r="J61" s="16"/>
      <c r="K61" s="83"/>
      <c r="L61" s="37"/>
      <c r="M61" s="18"/>
      <c r="N61" s="16"/>
      <c r="O61" s="83"/>
      <c r="P61" s="89"/>
      <c r="Q61" s="90"/>
      <c r="R61" s="89"/>
      <c r="S61" s="91"/>
      <c r="T61" s="39"/>
      <c r="U61" s="18"/>
      <c r="V61" s="39"/>
      <c r="W61" s="18"/>
      <c r="X61" s="39"/>
      <c r="Y61" s="84"/>
      <c r="Z61" s="16"/>
      <c r="AA61" s="17"/>
      <c r="AB61" s="106">
        <f t="shared" si="3"/>
        <v>0</v>
      </c>
      <c r="AC61" s="18">
        <f t="shared" si="4"/>
        <v>0</v>
      </c>
      <c r="AD61" s="107">
        <f t="shared" si="5"/>
        <v>58</v>
      </c>
    </row>
    <row r="62" spans="1:31" ht="18">
      <c r="A62" s="65"/>
      <c r="B62" s="116"/>
      <c r="C62" s="65"/>
      <c r="D62" s="65"/>
      <c r="E62" s="65"/>
      <c r="F62" s="117"/>
      <c r="G62" s="47"/>
      <c r="H62" s="16"/>
      <c r="I62" s="17"/>
      <c r="J62" s="16"/>
      <c r="K62" s="83"/>
      <c r="L62" s="37"/>
      <c r="M62" s="18"/>
      <c r="N62" s="16"/>
      <c r="O62" s="83"/>
      <c r="P62" s="89"/>
      <c r="Q62" s="90"/>
      <c r="R62" s="89"/>
      <c r="S62" s="91"/>
      <c r="T62" s="39"/>
      <c r="U62" s="18"/>
      <c r="V62" s="39"/>
      <c r="W62" s="18"/>
      <c r="X62" s="39"/>
      <c r="Y62" s="84"/>
      <c r="Z62" s="16"/>
      <c r="AA62" s="17"/>
      <c r="AB62" s="106">
        <f t="shared" si="3"/>
        <v>0</v>
      </c>
      <c r="AC62" s="18">
        <f t="shared" si="4"/>
        <v>0</v>
      </c>
      <c r="AD62" s="107">
        <f t="shared" si="5"/>
        <v>59</v>
      </c>
      <c r="AE62" s="57"/>
    </row>
    <row r="63" spans="1:31" ht="18">
      <c r="A63" s="65"/>
      <c r="B63" s="116"/>
      <c r="C63" s="65"/>
      <c r="D63" s="65"/>
      <c r="E63" s="65"/>
      <c r="F63" s="117"/>
      <c r="G63" s="47"/>
      <c r="H63" s="16"/>
      <c r="I63" s="17"/>
      <c r="J63" s="16"/>
      <c r="K63" s="83"/>
      <c r="L63" s="37"/>
      <c r="M63" s="18"/>
      <c r="N63" s="16"/>
      <c r="O63" s="83"/>
      <c r="P63" s="89"/>
      <c r="Q63" s="90"/>
      <c r="R63" s="89"/>
      <c r="S63" s="91"/>
      <c r="T63" s="39"/>
      <c r="U63" s="18"/>
      <c r="V63" s="39"/>
      <c r="W63" s="18"/>
      <c r="X63" s="39"/>
      <c r="Y63" s="84"/>
      <c r="Z63" s="16"/>
      <c r="AA63" s="17"/>
      <c r="AB63" s="106">
        <f t="shared" si="3"/>
        <v>0</v>
      </c>
      <c r="AC63" s="18">
        <f t="shared" si="4"/>
        <v>0</v>
      </c>
      <c r="AD63" s="107">
        <f t="shared" si="5"/>
        <v>60</v>
      </c>
      <c r="AE63" s="57"/>
    </row>
    <row r="64" spans="1:31" ht="18">
      <c r="A64" s="65"/>
      <c r="B64" s="116"/>
      <c r="C64" s="65"/>
      <c r="D64" s="65"/>
      <c r="E64" s="65"/>
      <c r="F64" s="117"/>
      <c r="G64" s="47"/>
      <c r="H64" s="16"/>
      <c r="I64" s="17"/>
      <c r="J64" s="16"/>
      <c r="K64" s="83"/>
      <c r="L64" s="37"/>
      <c r="M64" s="18"/>
      <c r="N64" s="16"/>
      <c r="O64" s="83"/>
      <c r="P64" s="89"/>
      <c r="Q64" s="90"/>
      <c r="R64" s="89"/>
      <c r="S64" s="91"/>
      <c r="T64" s="39"/>
      <c r="U64" s="18"/>
      <c r="V64" s="39"/>
      <c r="W64" s="18"/>
      <c r="X64" s="39"/>
      <c r="Y64" s="84"/>
      <c r="Z64" s="16"/>
      <c r="AA64" s="17"/>
      <c r="AB64" s="106">
        <f t="shared" si="3"/>
        <v>0</v>
      </c>
      <c r="AC64" s="18">
        <f t="shared" si="4"/>
        <v>0</v>
      </c>
      <c r="AD64" s="107">
        <f t="shared" si="5"/>
        <v>61</v>
      </c>
      <c r="AE64" s="57"/>
    </row>
    <row r="65" spans="1:31" ht="18">
      <c r="A65" s="65"/>
      <c r="B65" s="116"/>
      <c r="C65" s="56"/>
      <c r="D65" s="56"/>
      <c r="E65" s="65"/>
      <c r="F65" s="117"/>
      <c r="G65" s="47"/>
      <c r="H65" s="16"/>
      <c r="I65" s="17"/>
      <c r="J65" s="16"/>
      <c r="K65" s="83"/>
      <c r="L65" s="37"/>
      <c r="M65" s="18"/>
      <c r="N65" s="16"/>
      <c r="O65" s="83"/>
      <c r="P65" s="89"/>
      <c r="Q65" s="90"/>
      <c r="R65" s="89"/>
      <c r="S65" s="91"/>
      <c r="T65" s="39"/>
      <c r="U65" s="18"/>
      <c r="V65" s="39"/>
      <c r="W65" s="18"/>
      <c r="X65" s="39"/>
      <c r="Y65" s="84"/>
      <c r="Z65" s="16"/>
      <c r="AA65" s="17"/>
      <c r="AB65" s="106">
        <f t="shared" si="3"/>
        <v>0</v>
      </c>
      <c r="AC65" s="18">
        <f t="shared" si="4"/>
        <v>0</v>
      </c>
      <c r="AD65" s="107">
        <f t="shared" si="5"/>
        <v>62</v>
      </c>
    </row>
    <row r="66" spans="1:31" ht="18">
      <c r="A66" s="65"/>
      <c r="B66" s="116"/>
      <c r="C66" s="56"/>
      <c r="D66" s="56"/>
      <c r="E66" s="65"/>
      <c r="F66" s="117"/>
      <c r="G66" s="47"/>
      <c r="H66" s="16"/>
      <c r="I66" s="17"/>
      <c r="J66" s="16"/>
      <c r="K66" s="83"/>
      <c r="L66" s="37"/>
      <c r="M66" s="18"/>
      <c r="N66" s="16"/>
      <c r="O66" s="83"/>
      <c r="P66" s="89"/>
      <c r="Q66" s="90"/>
      <c r="R66" s="89"/>
      <c r="S66" s="91"/>
      <c r="T66" s="39"/>
      <c r="U66" s="18"/>
      <c r="V66" s="39"/>
      <c r="W66" s="18"/>
      <c r="X66" s="39"/>
      <c r="Y66" s="84"/>
      <c r="Z66" s="16"/>
      <c r="AA66" s="17"/>
      <c r="AB66" s="106">
        <f t="shared" si="3"/>
        <v>0</v>
      </c>
      <c r="AC66" s="18">
        <f t="shared" si="4"/>
        <v>0</v>
      </c>
      <c r="AD66" s="107">
        <f t="shared" si="5"/>
        <v>63</v>
      </c>
    </row>
    <row r="67" spans="1:31" ht="18">
      <c r="A67" s="65"/>
      <c r="B67" s="65"/>
      <c r="C67" s="56"/>
      <c r="D67" s="56"/>
      <c r="E67" s="65"/>
      <c r="F67" s="117"/>
      <c r="G67" s="47"/>
      <c r="H67" s="16"/>
      <c r="I67" s="17"/>
      <c r="J67" s="16"/>
      <c r="K67" s="83"/>
      <c r="L67" s="37"/>
      <c r="M67" s="18"/>
      <c r="N67" s="16"/>
      <c r="O67" s="83"/>
      <c r="P67" s="89"/>
      <c r="Q67" s="90"/>
      <c r="R67" s="89"/>
      <c r="S67" s="91"/>
      <c r="T67" s="39"/>
      <c r="U67" s="18"/>
      <c r="V67" s="39"/>
      <c r="W67" s="18"/>
      <c r="X67" s="39"/>
      <c r="Y67" s="84"/>
      <c r="Z67" s="16"/>
      <c r="AA67" s="17"/>
      <c r="AB67" s="106">
        <f t="shared" ref="AB67:AB98" si="6">G67+I67+K67*1.5+M67+O67*1.5+Q67+S67+U67*1.5+W67+Y67*1.5+AA67</f>
        <v>0</v>
      </c>
      <c r="AC67" s="18">
        <f t="shared" ref="AC67:AC98" si="7">G67+I67+K67+M67+O67+Q67+S67+AA67</f>
        <v>0</v>
      </c>
      <c r="AD67" s="107">
        <f t="shared" si="5"/>
        <v>64</v>
      </c>
    </row>
    <row r="68" spans="1:31" ht="18">
      <c r="A68" s="65"/>
      <c r="B68" s="65"/>
      <c r="C68" s="56"/>
      <c r="D68" s="56"/>
      <c r="E68" s="65"/>
      <c r="F68" s="117"/>
      <c r="G68" s="47"/>
      <c r="H68" s="16"/>
      <c r="I68" s="17"/>
      <c r="J68" s="16"/>
      <c r="K68" s="83"/>
      <c r="L68" s="37"/>
      <c r="M68" s="18"/>
      <c r="N68" s="16"/>
      <c r="O68" s="83"/>
      <c r="P68" s="89"/>
      <c r="Q68" s="90"/>
      <c r="R68" s="89"/>
      <c r="S68" s="91"/>
      <c r="T68" s="39"/>
      <c r="U68" s="18"/>
      <c r="V68" s="39"/>
      <c r="W68" s="18"/>
      <c r="X68" s="39"/>
      <c r="Y68" s="84"/>
      <c r="Z68" s="16"/>
      <c r="AA68" s="17"/>
      <c r="AB68" s="106">
        <f t="shared" si="6"/>
        <v>0</v>
      </c>
      <c r="AC68" s="18">
        <f t="shared" si="7"/>
        <v>0</v>
      </c>
      <c r="AD68" s="107">
        <f t="shared" si="5"/>
        <v>65</v>
      </c>
      <c r="AE68" s="57"/>
    </row>
    <row r="69" spans="1:31" ht="18">
      <c r="A69" s="54"/>
      <c r="B69" s="55"/>
      <c r="C69" s="54"/>
      <c r="D69" s="54"/>
      <c r="E69" s="54"/>
      <c r="F69" s="117"/>
      <c r="G69" s="47"/>
      <c r="H69" s="16"/>
      <c r="I69" s="17"/>
      <c r="J69" s="16"/>
      <c r="K69" s="83"/>
      <c r="L69" s="37"/>
      <c r="M69" s="18"/>
      <c r="N69" s="16"/>
      <c r="O69" s="83"/>
      <c r="P69" s="89"/>
      <c r="Q69" s="90"/>
      <c r="R69" s="89"/>
      <c r="S69" s="91"/>
      <c r="T69" s="39"/>
      <c r="U69" s="18"/>
      <c r="V69" s="39"/>
      <c r="W69" s="18"/>
      <c r="X69" s="39"/>
      <c r="Y69" s="84"/>
      <c r="Z69" s="16"/>
      <c r="AA69" s="17"/>
      <c r="AB69" s="106">
        <f t="shared" si="6"/>
        <v>0</v>
      </c>
      <c r="AC69" s="18">
        <f t="shared" si="7"/>
        <v>0</v>
      </c>
      <c r="AD69" s="107">
        <f t="shared" ref="AD69:AD100" si="8">AD68+1</f>
        <v>66</v>
      </c>
    </row>
    <row r="70" spans="1:31" ht="18">
      <c r="A70" s="65"/>
      <c r="B70" s="65"/>
      <c r="C70" s="70"/>
      <c r="D70" s="70"/>
      <c r="E70" s="63"/>
      <c r="F70" s="117"/>
      <c r="G70" s="47"/>
      <c r="H70" s="16"/>
      <c r="I70" s="17"/>
      <c r="J70" s="16"/>
      <c r="K70" s="83"/>
      <c r="L70" s="37"/>
      <c r="M70" s="18"/>
      <c r="N70" s="16"/>
      <c r="O70" s="83"/>
      <c r="P70" s="89"/>
      <c r="Q70" s="90"/>
      <c r="R70" s="89"/>
      <c r="S70" s="91"/>
      <c r="T70" s="39"/>
      <c r="U70" s="18"/>
      <c r="V70" s="39"/>
      <c r="W70" s="18"/>
      <c r="X70" s="39"/>
      <c r="Y70" s="84"/>
      <c r="Z70" s="16"/>
      <c r="AA70" s="17"/>
      <c r="AB70" s="106">
        <f t="shared" si="6"/>
        <v>0</v>
      </c>
      <c r="AC70" s="18">
        <f t="shared" si="7"/>
        <v>0</v>
      </c>
      <c r="AD70" s="107">
        <f t="shared" si="8"/>
        <v>67</v>
      </c>
      <c r="AE70" s="57"/>
    </row>
    <row r="71" spans="1:31" ht="18">
      <c r="A71" s="65"/>
      <c r="B71" s="116"/>
      <c r="C71" s="65"/>
      <c r="D71" s="65"/>
      <c r="E71" s="65"/>
      <c r="F71" s="117"/>
      <c r="G71" s="47"/>
      <c r="H71" s="16"/>
      <c r="I71" s="17"/>
      <c r="J71" s="16"/>
      <c r="K71" s="83"/>
      <c r="L71" s="37"/>
      <c r="M71" s="18"/>
      <c r="N71" s="16"/>
      <c r="O71" s="83"/>
      <c r="P71" s="89"/>
      <c r="Q71" s="90"/>
      <c r="R71" s="89"/>
      <c r="S71" s="91"/>
      <c r="T71" s="39"/>
      <c r="U71" s="18"/>
      <c r="V71" s="39"/>
      <c r="W71" s="18"/>
      <c r="X71" s="39"/>
      <c r="Y71" s="84"/>
      <c r="Z71" s="16"/>
      <c r="AA71" s="17"/>
      <c r="AB71" s="106">
        <f t="shared" si="6"/>
        <v>0</v>
      </c>
      <c r="AC71" s="18">
        <f t="shared" si="7"/>
        <v>0</v>
      </c>
      <c r="AD71" s="107">
        <f t="shared" si="8"/>
        <v>68</v>
      </c>
    </row>
    <row r="72" spans="1:31" ht="18">
      <c r="A72" s="65"/>
      <c r="B72" s="116"/>
      <c r="C72" s="65"/>
      <c r="D72" s="65"/>
      <c r="E72" s="65"/>
      <c r="F72" s="117"/>
      <c r="G72" s="47"/>
      <c r="H72" s="16"/>
      <c r="I72" s="17"/>
      <c r="J72" s="16"/>
      <c r="K72" s="83"/>
      <c r="L72" s="37"/>
      <c r="M72" s="18"/>
      <c r="N72" s="16"/>
      <c r="O72" s="83"/>
      <c r="P72" s="89"/>
      <c r="Q72" s="90"/>
      <c r="R72" s="89"/>
      <c r="S72" s="91"/>
      <c r="T72" s="39"/>
      <c r="U72" s="18"/>
      <c r="V72" s="39"/>
      <c r="W72" s="18"/>
      <c r="X72" s="39"/>
      <c r="Y72" s="84"/>
      <c r="Z72" s="16"/>
      <c r="AA72" s="17"/>
      <c r="AB72" s="106">
        <f t="shared" si="6"/>
        <v>0</v>
      </c>
      <c r="AC72" s="18">
        <f t="shared" si="7"/>
        <v>0</v>
      </c>
      <c r="AD72" s="107">
        <f t="shared" si="8"/>
        <v>69</v>
      </c>
    </row>
    <row r="73" spans="1:31" ht="18">
      <c r="A73" s="65"/>
      <c r="B73" s="116"/>
      <c r="C73" s="65"/>
      <c r="D73" s="65"/>
      <c r="E73" s="65"/>
      <c r="F73" s="117"/>
      <c r="G73" s="47"/>
      <c r="H73" s="16"/>
      <c r="I73" s="17"/>
      <c r="J73" s="16"/>
      <c r="K73" s="83"/>
      <c r="L73" s="37"/>
      <c r="M73" s="18"/>
      <c r="N73" s="16"/>
      <c r="O73" s="83"/>
      <c r="P73" s="89"/>
      <c r="Q73" s="90"/>
      <c r="R73" s="89"/>
      <c r="S73" s="91"/>
      <c r="T73" s="39"/>
      <c r="U73" s="18"/>
      <c r="V73" s="39"/>
      <c r="W73" s="18"/>
      <c r="X73" s="39"/>
      <c r="Y73" s="84"/>
      <c r="Z73" s="16"/>
      <c r="AA73" s="17"/>
      <c r="AB73" s="106">
        <f t="shared" si="6"/>
        <v>0</v>
      </c>
      <c r="AC73" s="18">
        <f t="shared" si="7"/>
        <v>0</v>
      </c>
      <c r="AD73" s="107">
        <f t="shared" si="8"/>
        <v>70</v>
      </c>
    </row>
    <row r="74" spans="1:31" ht="18">
      <c r="A74" s="65"/>
      <c r="B74" s="116"/>
      <c r="C74" s="65"/>
      <c r="D74" s="65"/>
      <c r="E74" s="65"/>
      <c r="F74" s="117"/>
      <c r="G74" s="47"/>
      <c r="H74" s="16"/>
      <c r="I74" s="17"/>
      <c r="J74" s="16"/>
      <c r="K74" s="83"/>
      <c r="L74" s="37"/>
      <c r="M74" s="18"/>
      <c r="N74" s="16"/>
      <c r="O74" s="83"/>
      <c r="P74" s="89"/>
      <c r="Q74" s="90"/>
      <c r="R74" s="89"/>
      <c r="S74" s="91"/>
      <c r="T74" s="39"/>
      <c r="U74" s="18"/>
      <c r="V74" s="39"/>
      <c r="W74" s="18"/>
      <c r="X74" s="39"/>
      <c r="Y74" s="84"/>
      <c r="Z74" s="16"/>
      <c r="AA74" s="17"/>
      <c r="AB74" s="106">
        <f t="shared" si="6"/>
        <v>0</v>
      </c>
      <c r="AC74" s="18">
        <f t="shared" si="7"/>
        <v>0</v>
      </c>
      <c r="AD74" s="107">
        <f t="shared" si="8"/>
        <v>71</v>
      </c>
    </row>
    <row r="75" spans="1:31" ht="18">
      <c r="A75" s="65"/>
      <c r="B75" s="116"/>
      <c r="C75" s="65"/>
      <c r="D75" s="65"/>
      <c r="E75" s="65"/>
      <c r="F75" s="117"/>
      <c r="G75" s="47"/>
      <c r="H75" s="16"/>
      <c r="I75" s="17"/>
      <c r="J75" s="16"/>
      <c r="K75" s="83"/>
      <c r="L75" s="37"/>
      <c r="M75" s="18"/>
      <c r="N75" s="16"/>
      <c r="O75" s="83"/>
      <c r="P75" s="89"/>
      <c r="Q75" s="90"/>
      <c r="R75" s="89"/>
      <c r="S75" s="91"/>
      <c r="T75" s="39"/>
      <c r="U75" s="18"/>
      <c r="V75" s="39"/>
      <c r="W75" s="18"/>
      <c r="X75" s="39"/>
      <c r="Y75" s="84"/>
      <c r="Z75" s="16"/>
      <c r="AA75" s="17"/>
      <c r="AB75" s="106">
        <f t="shared" si="6"/>
        <v>0</v>
      </c>
      <c r="AC75" s="18">
        <f t="shared" si="7"/>
        <v>0</v>
      </c>
      <c r="AD75" s="107">
        <f t="shared" si="8"/>
        <v>72</v>
      </c>
    </row>
    <row r="76" spans="1:31" ht="18">
      <c r="A76" s="65"/>
      <c r="B76" s="116"/>
      <c r="C76" s="65"/>
      <c r="D76" s="65"/>
      <c r="E76" s="65"/>
      <c r="F76" s="117"/>
      <c r="G76" s="47"/>
      <c r="H76" s="16"/>
      <c r="I76" s="17"/>
      <c r="J76" s="16"/>
      <c r="K76" s="83"/>
      <c r="L76" s="37"/>
      <c r="M76" s="18"/>
      <c r="N76" s="16"/>
      <c r="O76" s="83"/>
      <c r="P76" s="89"/>
      <c r="Q76" s="90"/>
      <c r="R76" s="89"/>
      <c r="S76" s="91"/>
      <c r="T76" s="39"/>
      <c r="U76" s="18"/>
      <c r="V76" s="39"/>
      <c r="W76" s="18"/>
      <c r="X76" s="39"/>
      <c r="Y76" s="84"/>
      <c r="Z76" s="16"/>
      <c r="AA76" s="17"/>
      <c r="AB76" s="106">
        <f t="shared" si="6"/>
        <v>0</v>
      </c>
      <c r="AC76" s="18">
        <f t="shared" si="7"/>
        <v>0</v>
      </c>
      <c r="AD76" s="107">
        <f t="shared" si="8"/>
        <v>73</v>
      </c>
    </row>
    <row r="77" spans="1:31" ht="18">
      <c r="A77" s="65"/>
      <c r="B77" s="116"/>
      <c r="C77" s="65"/>
      <c r="D77" s="65"/>
      <c r="E77" s="65"/>
      <c r="F77" s="117"/>
      <c r="G77" s="47"/>
      <c r="H77" s="16"/>
      <c r="I77" s="17"/>
      <c r="J77" s="16"/>
      <c r="K77" s="83"/>
      <c r="L77" s="37"/>
      <c r="M77" s="18"/>
      <c r="N77" s="16"/>
      <c r="O77" s="83"/>
      <c r="P77" s="89"/>
      <c r="Q77" s="90"/>
      <c r="R77" s="89"/>
      <c r="S77" s="91"/>
      <c r="T77" s="39"/>
      <c r="U77" s="18"/>
      <c r="V77" s="39"/>
      <c r="W77" s="18"/>
      <c r="X77" s="39"/>
      <c r="Y77" s="84"/>
      <c r="Z77" s="16"/>
      <c r="AA77" s="17"/>
      <c r="AB77" s="106">
        <f t="shared" si="6"/>
        <v>0</v>
      </c>
      <c r="AC77" s="18">
        <f t="shared" si="7"/>
        <v>0</v>
      </c>
      <c r="AD77" s="107">
        <f t="shared" si="8"/>
        <v>74</v>
      </c>
    </row>
    <row r="78" spans="1:31" ht="18">
      <c r="A78" s="65"/>
      <c r="B78" s="116"/>
      <c r="C78" s="65"/>
      <c r="D78" s="65"/>
      <c r="E78" s="65"/>
      <c r="F78" s="117"/>
      <c r="G78" s="47"/>
      <c r="H78" s="16"/>
      <c r="I78" s="17"/>
      <c r="J78" s="16"/>
      <c r="K78" s="83"/>
      <c r="L78" s="37"/>
      <c r="M78" s="18"/>
      <c r="N78" s="16"/>
      <c r="O78" s="83"/>
      <c r="P78" s="89"/>
      <c r="Q78" s="90"/>
      <c r="R78" s="89"/>
      <c r="S78" s="91"/>
      <c r="T78" s="39"/>
      <c r="U78" s="18"/>
      <c r="V78" s="39"/>
      <c r="W78" s="18"/>
      <c r="X78" s="39"/>
      <c r="Y78" s="84"/>
      <c r="Z78" s="16"/>
      <c r="AA78" s="17"/>
      <c r="AB78" s="106">
        <f t="shared" si="6"/>
        <v>0</v>
      </c>
      <c r="AC78" s="18">
        <f t="shared" si="7"/>
        <v>0</v>
      </c>
      <c r="AD78" s="107">
        <f t="shared" si="8"/>
        <v>75</v>
      </c>
    </row>
    <row r="79" spans="1:31" ht="18">
      <c r="A79" s="65"/>
      <c r="B79" s="116"/>
      <c r="C79" s="65"/>
      <c r="D79" s="65"/>
      <c r="E79" s="65"/>
      <c r="F79" s="117"/>
      <c r="G79" s="47"/>
      <c r="H79" s="16"/>
      <c r="I79" s="17"/>
      <c r="J79" s="16"/>
      <c r="K79" s="83"/>
      <c r="L79" s="37"/>
      <c r="M79" s="18"/>
      <c r="N79" s="16"/>
      <c r="O79" s="83"/>
      <c r="P79" s="89"/>
      <c r="Q79" s="90"/>
      <c r="R79" s="89"/>
      <c r="S79" s="91"/>
      <c r="T79" s="39"/>
      <c r="U79" s="18"/>
      <c r="V79" s="39"/>
      <c r="W79" s="18"/>
      <c r="X79" s="39"/>
      <c r="Y79" s="84"/>
      <c r="Z79" s="16"/>
      <c r="AA79" s="17"/>
      <c r="AB79" s="106">
        <f t="shared" si="6"/>
        <v>0</v>
      </c>
      <c r="AC79" s="18">
        <f t="shared" si="7"/>
        <v>0</v>
      </c>
      <c r="AD79" s="107">
        <f t="shared" si="8"/>
        <v>76</v>
      </c>
    </row>
    <row r="80" spans="1:31" ht="18">
      <c r="A80" s="65"/>
      <c r="B80" s="116"/>
      <c r="C80" s="65"/>
      <c r="D80" s="65"/>
      <c r="E80" s="65"/>
      <c r="F80" s="117"/>
      <c r="G80" s="47"/>
      <c r="H80" s="16"/>
      <c r="I80" s="17"/>
      <c r="J80" s="16"/>
      <c r="K80" s="83"/>
      <c r="L80" s="37"/>
      <c r="M80" s="18"/>
      <c r="N80" s="16"/>
      <c r="O80" s="83"/>
      <c r="P80" s="89"/>
      <c r="Q80" s="90"/>
      <c r="R80" s="89"/>
      <c r="S80" s="91"/>
      <c r="T80" s="39"/>
      <c r="U80" s="18"/>
      <c r="V80" s="39"/>
      <c r="W80" s="18"/>
      <c r="X80" s="39"/>
      <c r="Y80" s="84"/>
      <c r="Z80" s="16"/>
      <c r="AA80" s="17"/>
      <c r="AB80" s="106">
        <f t="shared" si="6"/>
        <v>0</v>
      </c>
      <c r="AC80" s="18">
        <f t="shared" si="7"/>
        <v>0</v>
      </c>
      <c r="AD80" s="107">
        <f t="shared" si="8"/>
        <v>77</v>
      </c>
    </row>
    <row r="81" spans="1:30" ht="18">
      <c r="A81" s="65"/>
      <c r="B81" s="116"/>
      <c r="C81" s="65"/>
      <c r="D81" s="65"/>
      <c r="E81" s="65"/>
      <c r="F81" s="117"/>
      <c r="G81" s="47"/>
      <c r="H81" s="16"/>
      <c r="I81" s="17"/>
      <c r="J81" s="16"/>
      <c r="K81" s="83"/>
      <c r="L81" s="37"/>
      <c r="M81" s="18"/>
      <c r="N81" s="16"/>
      <c r="O81" s="83"/>
      <c r="P81" s="89"/>
      <c r="Q81" s="90"/>
      <c r="R81" s="89"/>
      <c r="S81" s="91"/>
      <c r="T81" s="39"/>
      <c r="U81" s="18"/>
      <c r="V81" s="39"/>
      <c r="W81" s="18"/>
      <c r="X81" s="39"/>
      <c r="Y81" s="84"/>
      <c r="Z81" s="16"/>
      <c r="AA81" s="17"/>
      <c r="AB81" s="106">
        <f t="shared" si="6"/>
        <v>0</v>
      </c>
      <c r="AC81" s="18">
        <f t="shared" si="7"/>
        <v>0</v>
      </c>
      <c r="AD81" s="107">
        <f t="shared" si="8"/>
        <v>78</v>
      </c>
    </row>
    <row r="82" spans="1:30" ht="18">
      <c r="A82" s="65"/>
      <c r="B82" s="116"/>
      <c r="C82" s="65"/>
      <c r="D82" s="65"/>
      <c r="E82" s="65"/>
      <c r="F82" s="117"/>
      <c r="G82" s="47"/>
      <c r="H82" s="16"/>
      <c r="I82" s="17"/>
      <c r="J82" s="16"/>
      <c r="K82" s="83"/>
      <c r="L82" s="37"/>
      <c r="M82" s="18"/>
      <c r="N82" s="16"/>
      <c r="O82" s="83"/>
      <c r="P82" s="89"/>
      <c r="Q82" s="90"/>
      <c r="R82" s="89"/>
      <c r="S82" s="91"/>
      <c r="T82" s="39"/>
      <c r="U82" s="18"/>
      <c r="V82" s="39"/>
      <c r="W82" s="18"/>
      <c r="X82" s="39"/>
      <c r="Y82" s="84"/>
      <c r="Z82" s="16"/>
      <c r="AA82" s="17"/>
      <c r="AB82" s="106">
        <f t="shared" si="6"/>
        <v>0</v>
      </c>
      <c r="AC82" s="18">
        <f t="shared" si="7"/>
        <v>0</v>
      </c>
      <c r="AD82" s="107">
        <f t="shared" si="8"/>
        <v>79</v>
      </c>
    </row>
    <row r="83" spans="1:30" ht="18">
      <c r="A83" s="65"/>
      <c r="B83" s="116"/>
      <c r="C83" s="65"/>
      <c r="D83" s="65"/>
      <c r="E83" s="65"/>
      <c r="F83" s="117"/>
      <c r="G83" s="47"/>
      <c r="H83" s="16"/>
      <c r="I83" s="17"/>
      <c r="J83" s="16"/>
      <c r="K83" s="83"/>
      <c r="L83" s="37"/>
      <c r="M83" s="18"/>
      <c r="N83" s="16"/>
      <c r="O83" s="83"/>
      <c r="P83" s="89"/>
      <c r="Q83" s="90"/>
      <c r="R83" s="89"/>
      <c r="S83" s="91"/>
      <c r="T83" s="39"/>
      <c r="U83" s="18"/>
      <c r="V83" s="39"/>
      <c r="W83" s="18"/>
      <c r="X83" s="39"/>
      <c r="Y83" s="84"/>
      <c r="Z83" s="16"/>
      <c r="AA83" s="17"/>
      <c r="AB83" s="106">
        <f t="shared" si="6"/>
        <v>0</v>
      </c>
      <c r="AC83" s="18">
        <f t="shared" si="7"/>
        <v>0</v>
      </c>
      <c r="AD83" s="107">
        <f t="shared" si="8"/>
        <v>80</v>
      </c>
    </row>
    <row r="84" spans="1:30" ht="18">
      <c r="A84" s="65"/>
      <c r="B84" s="116"/>
      <c r="C84" s="65"/>
      <c r="D84" s="65"/>
      <c r="E84" s="65"/>
      <c r="F84" s="117"/>
      <c r="G84" s="47"/>
      <c r="H84" s="16"/>
      <c r="I84" s="17"/>
      <c r="J84" s="16"/>
      <c r="K84" s="83"/>
      <c r="L84" s="37"/>
      <c r="M84" s="18"/>
      <c r="N84" s="16"/>
      <c r="O84" s="83"/>
      <c r="P84" s="89"/>
      <c r="Q84" s="90"/>
      <c r="R84" s="89"/>
      <c r="S84" s="91"/>
      <c r="T84" s="39"/>
      <c r="U84" s="18"/>
      <c r="V84" s="39"/>
      <c r="W84" s="18"/>
      <c r="X84" s="39"/>
      <c r="Y84" s="84"/>
      <c r="Z84" s="16"/>
      <c r="AA84" s="17"/>
      <c r="AB84" s="106">
        <f t="shared" si="6"/>
        <v>0</v>
      </c>
      <c r="AC84" s="18">
        <f t="shared" si="7"/>
        <v>0</v>
      </c>
      <c r="AD84" s="107">
        <f t="shared" si="8"/>
        <v>81</v>
      </c>
    </row>
    <row r="85" spans="1:30" ht="18">
      <c r="A85" s="65"/>
      <c r="B85" s="116"/>
      <c r="C85" s="65"/>
      <c r="D85" s="65"/>
      <c r="E85" s="65"/>
      <c r="F85" s="117"/>
      <c r="G85" s="47"/>
      <c r="H85" s="16"/>
      <c r="I85" s="17"/>
      <c r="J85" s="16"/>
      <c r="K85" s="83"/>
      <c r="L85" s="37"/>
      <c r="M85" s="18"/>
      <c r="N85" s="16"/>
      <c r="O85" s="83"/>
      <c r="P85" s="89"/>
      <c r="Q85" s="90"/>
      <c r="R85" s="89"/>
      <c r="S85" s="91"/>
      <c r="T85" s="39"/>
      <c r="U85" s="18"/>
      <c r="V85" s="39"/>
      <c r="W85" s="18"/>
      <c r="X85" s="39"/>
      <c r="Y85" s="84"/>
      <c r="Z85" s="16"/>
      <c r="AA85" s="17"/>
      <c r="AB85" s="106">
        <f t="shared" si="6"/>
        <v>0</v>
      </c>
      <c r="AC85" s="18">
        <f t="shared" si="7"/>
        <v>0</v>
      </c>
      <c r="AD85" s="107">
        <f t="shared" si="8"/>
        <v>82</v>
      </c>
    </row>
    <row r="86" spans="1:30" ht="18">
      <c r="A86" s="65"/>
      <c r="B86" s="116"/>
      <c r="C86" s="65"/>
      <c r="D86" s="65"/>
      <c r="E86" s="65"/>
      <c r="F86" s="117"/>
      <c r="G86" s="47"/>
      <c r="H86" s="16"/>
      <c r="I86" s="17"/>
      <c r="J86" s="16"/>
      <c r="K86" s="83"/>
      <c r="L86" s="37"/>
      <c r="M86" s="18"/>
      <c r="N86" s="16"/>
      <c r="O86" s="83"/>
      <c r="P86" s="89"/>
      <c r="Q86" s="90"/>
      <c r="R86" s="89"/>
      <c r="S86" s="91"/>
      <c r="T86" s="39"/>
      <c r="U86" s="18"/>
      <c r="V86" s="39"/>
      <c r="W86" s="18"/>
      <c r="X86" s="39"/>
      <c r="Y86" s="84"/>
      <c r="Z86" s="16"/>
      <c r="AA86" s="17"/>
      <c r="AB86" s="106">
        <f t="shared" si="6"/>
        <v>0</v>
      </c>
      <c r="AC86" s="18">
        <f t="shared" si="7"/>
        <v>0</v>
      </c>
      <c r="AD86" s="107">
        <f t="shared" si="8"/>
        <v>83</v>
      </c>
    </row>
    <row r="87" spans="1:30" ht="18">
      <c r="A87" s="65"/>
      <c r="B87" s="116"/>
      <c r="C87" s="65"/>
      <c r="D87" s="65"/>
      <c r="E87" s="65"/>
      <c r="F87" s="117"/>
      <c r="G87" s="47"/>
      <c r="H87" s="16"/>
      <c r="I87" s="17"/>
      <c r="J87" s="16"/>
      <c r="K87" s="83"/>
      <c r="L87" s="37"/>
      <c r="M87" s="18"/>
      <c r="N87" s="16"/>
      <c r="O87" s="83"/>
      <c r="P87" s="89"/>
      <c r="Q87" s="90"/>
      <c r="R87" s="89"/>
      <c r="S87" s="91"/>
      <c r="T87" s="39"/>
      <c r="U87" s="18"/>
      <c r="V87" s="39"/>
      <c r="W87" s="18"/>
      <c r="X87" s="39"/>
      <c r="Y87" s="84"/>
      <c r="Z87" s="16"/>
      <c r="AA87" s="17"/>
      <c r="AB87" s="106">
        <f t="shared" si="6"/>
        <v>0</v>
      </c>
      <c r="AC87" s="18">
        <f t="shared" si="7"/>
        <v>0</v>
      </c>
      <c r="AD87" s="107">
        <f t="shared" si="8"/>
        <v>84</v>
      </c>
    </row>
    <row r="88" spans="1:30" ht="18">
      <c r="A88" s="65"/>
      <c r="B88" s="116"/>
      <c r="C88" s="65"/>
      <c r="D88" s="65"/>
      <c r="E88" s="65"/>
      <c r="F88" s="117"/>
      <c r="G88" s="47"/>
      <c r="H88" s="16"/>
      <c r="I88" s="17"/>
      <c r="J88" s="16"/>
      <c r="K88" s="83"/>
      <c r="L88" s="37"/>
      <c r="M88" s="18"/>
      <c r="N88" s="16"/>
      <c r="O88" s="83"/>
      <c r="P88" s="89"/>
      <c r="Q88" s="90"/>
      <c r="R88" s="89"/>
      <c r="S88" s="91"/>
      <c r="T88" s="39"/>
      <c r="U88" s="18"/>
      <c r="V88" s="39"/>
      <c r="W88" s="18"/>
      <c r="X88" s="39"/>
      <c r="Y88" s="84"/>
      <c r="Z88" s="16"/>
      <c r="AA88" s="17"/>
      <c r="AB88" s="106">
        <f t="shared" si="6"/>
        <v>0</v>
      </c>
      <c r="AC88" s="18">
        <f t="shared" si="7"/>
        <v>0</v>
      </c>
      <c r="AD88" s="107">
        <f t="shared" si="8"/>
        <v>85</v>
      </c>
    </row>
    <row r="89" spans="1:30" ht="18">
      <c r="A89" s="65"/>
      <c r="B89" s="116"/>
      <c r="C89" s="65"/>
      <c r="D89" s="65"/>
      <c r="E89" s="65"/>
      <c r="F89" s="117"/>
      <c r="G89" s="47"/>
      <c r="H89" s="16"/>
      <c r="I89" s="17"/>
      <c r="J89" s="16"/>
      <c r="K89" s="83"/>
      <c r="L89" s="37"/>
      <c r="M89" s="18"/>
      <c r="N89" s="16"/>
      <c r="O89" s="83"/>
      <c r="P89" s="89"/>
      <c r="Q89" s="90"/>
      <c r="R89" s="89"/>
      <c r="S89" s="91"/>
      <c r="T89" s="39"/>
      <c r="U89" s="18"/>
      <c r="V89" s="39"/>
      <c r="W89" s="18"/>
      <c r="X89" s="39"/>
      <c r="Y89" s="84"/>
      <c r="Z89" s="16"/>
      <c r="AA89" s="17"/>
      <c r="AB89" s="106">
        <f t="shared" si="6"/>
        <v>0</v>
      </c>
      <c r="AC89" s="18">
        <f t="shared" si="7"/>
        <v>0</v>
      </c>
      <c r="AD89" s="107">
        <f t="shared" si="8"/>
        <v>86</v>
      </c>
    </row>
    <row r="90" spans="1:30" ht="18">
      <c r="A90" s="65"/>
      <c r="B90" s="116"/>
      <c r="C90" s="65"/>
      <c r="D90" s="65"/>
      <c r="E90" s="65"/>
      <c r="F90" s="117"/>
      <c r="G90" s="47"/>
      <c r="H90" s="16"/>
      <c r="I90" s="17"/>
      <c r="J90" s="16"/>
      <c r="K90" s="83"/>
      <c r="L90" s="37"/>
      <c r="M90" s="18"/>
      <c r="N90" s="16"/>
      <c r="O90" s="83"/>
      <c r="P90" s="89"/>
      <c r="Q90" s="90"/>
      <c r="R90" s="89"/>
      <c r="S90" s="91"/>
      <c r="T90" s="39"/>
      <c r="U90" s="18"/>
      <c r="V90" s="39"/>
      <c r="W90" s="18"/>
      <c r="X90" s="39"/>
      <c r="Y90" s="84"/>
      <c r="Z90" s="16"/>
      <c r="AA90" s="17"/>
      <c r="AB90" s="106">
        <f t="shared" si="6"/>
        <v>0</v>
      </c>
      <c r="AC90" s="18">
        <f t="shared" si="7"/>
        <v>0</v>
      </c>
      <c r="AD90" s="107">
        <f t="shared" si="8"/>
        <v>87</v>
      </c>
    </row>
    <row r="91" spans="1:30" ht="18">
      <c r="A91" s="65"/>
      <c r="B91" s="116"/>
      <c r="C91" s="65"/>
      <c r="D91" s="65"/>
      <c r="E91" s="65"/>
      <c r="F91" s="117"/>
      <c r="G91" s="47"/>
      <c r="H91" s="16"/>
      <c r="I91" s="17"/>
      <c r="J91" s="16"/>
      <c r="K91" s="83"/>
      <c r="L91" s="37"/>
      <c r="M91" s="18"/>
      <c r="N91" s="16"/>
      <c r="O91" s="83"/>
      <c r="P91" s="89"/>
      <c r="Q91" s="90"/>
      <c r="R91" s="89"/>
      <c r="S91" s="91"/>
      <c r="T91" s="39"/>
      <c r="U91" s="18"/>
      <c r="V91" s="39"/>
      <c r="W91" s="18"/>
      <c r="X91" s="39"/>
      <c r="Y91" s="84"/>
      <c r="Z91" s="16"/>
      <c r="AA91" s="17"/>
      <c r="AB91" s="106">
        <f t="shared" si="6"/>
        <v>0</v>
      </c>
      <c r="AC91" s="18">
        <f t="shared" si="7"/>
        <v>0</v>
      </c>
      <c r="AD91" s="107">
        <f t="shared" si="8"/>
        <v>88</v>
      </c>
    </row>
    <row r="92" spans="1:30" ht="18">
      <c r="A92" s="65"/>
      <c r="B92" s="116"/>
      <c r="C92" s="65"/>
      <c r="D92" s="65"/>
      <c r="E92" s="65"/>
      <c r="F92" s="117"/>
      <c r="G92" s="47"/>
      <c r="H92" s="16"/>
      <c r="I92" s="17"/>
      <c r="J92" s="16"/>
      <c r="K92" s="83"/>
      <c r="L92" s="37"/>
      <c r="M92" s="18"/>
      <c r="N92" s="16"/>
      <c r="O92" s="83"/>
      <c r="P92" s="89"/>
      <c r="Q92" s="90"/>
      <c r="R92" s="89"/>
      <c r="S92" s="91"/>
      <c r="T92" s="39"/>
      <c r="U92" s="18"/>
      <c r="V92" s="39"/>
      <c r="W92" s="18"/>
      <c r="X92" s="39"/>
      <c r="Y92" s="84"/>
      <c r="Z92" s="16"/>
      <c r="AA92" s="17"/>
      <c r="AB92" s="106">
        <f t="shared" si="6"/>
        <v>0</v>
      </c>
      <c r="AC92" s="18">
        <f t="shared" si="7"/>
        <v>0</v>
      </c>
      <c r="AD92" s="107">
        <f t="shared" si="8"/>
        <v>89</v>
      </c>
    </row>
    <row r="93" spans="1:30" ht="18">
      <c r="A93" s="65"/>
      <c r="B93" s="116"/>
      <c r="C93" s="65"/>
      <c r="D93" s="65"/>
      <c r="E93" s="65"/>
      <c r="F93" s="117"/>
      <c r="G93" s="47"/>
      <c r="H93" s="16"/>
      <c r="I93" s="17"/>
      <c r="J93" s="16"/>
      <c r="K93" s="83"/>
      <c r="L93" s="37"/>
      <c r="M93" s="18"/>
      <c r="N93" s="16"/>
      <c r="O93" s="83"/>
      <c r="P93" s="89"/>
      <c r="Q93" s="90"/>
      <c r="R93" s="89"/>
      <c r="S93" s="91"/>
      <c r="T93" s="39"/>
      <c r="U93" s="18"/>
      <c r="V93" s="39"/>
      <c r="W93" s="18"/>
      <c r="X93" s="39"/>
      <c r="Y93" s="84"/>
      <c r="Z93" s="16"/>
      <c r="AA93" s="17"/>
      <c r="AB93" s="106">
        <f t="shared" si="6"/>
        <v>0</v>
      </c>
      <c r="AC93" s="18">
        <f t="shared" si="7"/>
        <v>0</v>
      </c>
      <c r="AD93" s="107">
        <f t="shared" si="8"/>
        <v>90</v>
      </c>
    </row>
    <row r="94" spans="1:30" ht="18">
      <c r="A94" s="65"/>
      <c r="B94" s="116"/>
      <c r="C94" s="65"/>
      <c r="D94" s="65"/>
      <c r="E94" s="65"/>
      <c r="F94" s="117"/>
      <c r="G94" s="47"/>
      <c r="H94" s="16"/>
      <c r="I94" s="17"/>
      <c r="J94" s="16"/>
      <c r="K94" s="83"/>
      <c r="L94" s="37"/>
      <c r="M94" s="18"/>
      <c r="N94" s="16"/>
      <c r="O94" s="83"/>
      <c r="P94" s="89"/>
      <c r="Q94" s="90"/>
      <c r="R94" s="89"/>
      <c r="S94" s="91"/>
      <c r="T94" s="39"/>
      <c r="U94" s="18"/>
      <c r="V94" s="39"/>
      <c r="W94" s="18"/>
      <c r="X94" s="39"/>
      <c r="Y94" s="84"/>
      <c r="Z94" s="16"/>
      <c r="AA94" s="17"/>
      <c r="AB94" s="106">
        <f t="shared" si="6"/>
        <v>0</v>
      </c>
      <c r="AC94" s="18">
        <f t="shared" si="7"/>
        <v>0</v>
      </c>
      <c r="AD94" s="107">
        <f t="shared" si="8"/>
        <v>91</v>
      </c>
    </row>
    <row r="95" spans="1:30" ht="18">
      <c r="A95" s="65"/>
      <c r="B95" s="116"/>
      <c r="C95" s="65"/>
      <c r="D95" s="65"/>
      <c r="E95" s="65"/>
      <c r="F95" s="117"/>
      <c r="G95" s="47"/>
      <c r="H95" s="16"/>
      <c r="I95" s="17"/>
      <c r="J95" s="16"/>
      <c r="K95" s="83"/>
      <c r="L95" s="37"/>
      <c r="M95" s="18"/>
      <c r="N95" s="16"/>
      <c r="O95" s="83"/>
      <c r="P95" s="89"/>
      <c r="Q95" s="90"/>
      <c r="R95" s="89"/>
      <c r="S95" s="91"/>
      <c r="T95" s="39"/>
      <c r="U95" s="18"/>
      <c r="V95" s="39"/>
      <c r="W95" s="18"/>
      <c r="X95" s="39"/>
      <c r="Y95" s="84"/>
      <c r="Z95" s="16"/>
      <c r="AA95" s="17"/>
      <c r="AB95" s="106">
        <f t="shared" si="6"/>
        <v>0</v>
      </c>
      <c r="AC95" s="18">
        <f t="shared" si="7"/>
        <v>0</v>
      </c>
      <c r="AD95" s="107">
        <f t="shared" si="8"/>
        <v>92</v>
      </c>
    </row>
    <row r="96" spans="1:30" ht="18">
      <c r="A96" s="65"/>
      <c r="B96" s="116"/>
      <c r="C96" s="65"/>
      <c r="D96" s="65"/>
      <c r="E96" s="65"/>
      <c r="F96" s="117"/>
      <c r="G96" s="47"/>
      <c r="H96" s="16"/>
      <c r="I96" s="17"/>
      <c r="J96" s="16"/>
      <c r="K96" s="83"/>
      <c r="L96" s="37"/>
      <c r="M96" s="18"/>
      <c r="N96" s="16"/>
      <c r="O96" s="83"/>
      <c r="P96" s="89"/>
      <c r="Q96" s="90"/>
      <c r="R96" s="89"/>
      <c r="S96" s="91"/>
      <c r="T96" s="39"/>
      <c r="U96" s="18"/>
      <c r="V96" s="39"/>
      <c r="W96" s="18"/>
      <c r="X96" s="39"/>
      <c r="Y96" s="84"/>
      <c r="Z96" s="16"/>
      <c r="AA96" s="17"/>
      <c r="AB96" s="106">
        <f t="shared" si="6"/>
        <v>0</v>
      </c>
      <c r="AC96" s="18">
        <f t="shared" si="7"/>
        <v>0</v>
      </c>
      <c r="AD96" s="107">
        <f t="shared" si="8"/>
        <v>93</v>
      </c>
    </row>
    <row r="97" spans="1:30" ht="18">
      <c r="A97" s="65"/>
      <c r="B97" s="116"/>
      <c r="C97" s="65"/>
      <c r="D97" s="65"/>
      <c r="E97" s="65"/>
      <c r="F97" s="117"/>
      <c r="G97" s="47"/>
      <c r="H97" s="16"/>
      <c r="I97" s="17"/>
      <c r="J97" s="16"/>
      <c r="K97" s="83"/>
      <c r="L97" s="37"/>
      <c r="M97" s="18"/>
      <c r="N97" s="16"/>
      <c r="O97" s="83"/>
      <c r="P97" s="89"/>
      <c r="Q97" s="90"/>
      <c r="R97" s="89"/>
      <c r="S97" s="91"/>
      <c r="T97" s="39"/>
      <c r="U97" s="18"/>
      <c r="V97" s="39"/>
      <c r="W97" s="18"/>
      <c r="X97" s="39"/>
      <c r="Y97" s="84"/>
      <c r="Z97" s="16"/>
      <c r="AA97" s="17"/>
      <c r="AB97" s="106">
        <f t="shared" si="6"/>
        <v>0</v>
      </c>
      <c r="AC97" s="18">
        <f t="shared" si="7"/>
        <v>0</v>
      </c>
      <c r="AD97" s="107">
        <f t="shared" si="8"/>
        <v>94</v>
      </c>
    </row>
    <row r="98" spans="1:30" ht="18">
      <c r="A98" s="65"/>
      <c r="B98" s="116"/>
      <c r="C98" s="65"/>
      <c r="D98" s="65"/>
      <c r="E98" s="65"/>
      <c r="F98" s="117"/>
      <c r="G98" s="47"/>
      <c r="H98" s="16"/>
      <c r="I98" s="17"/>
      <c r="J98" s="16"/>
      <c r="K98" s="83"/>
      <c r="L98" s="37"/>
      <c r="M98" s="18"/>
      <c r="N98" s="16"/>
      <c r="O98" s="83"/>
      <c r="P98" s="89"/>
      <c r="Q98" s="90"/>
      <c r="R98" s="89"/>
      <c r="S98" s="91"/>
      <c r="T98" s="39"/>
      <c r="U98" s="18"/>
      <c r="V98" s="39"/>
      <c r="W98" s="18"/>
      <c r="X98" s="39"/>
      <c r="Y98" s="84"/>
      <c r="Z98" s="16"/>
      <c r="AA98" s="17"/>
      <c r="AB98" s="106">
        <f t="shared" si="6"/>
        <v>0</v>
      </c>
      <c r="AC98" s="18">
        <f t="shared" si="7"/>
        <v>0</v>
      </c>
      <c r="AD98" s="107">
        <f t="shared" si="8"/>
        <v>95</v>
      </c>
    </row>
    <row r="99" spans="1:30" ht="18">
      <c r="A99" s="65"/>
      <c r="B99" s="116"/>
      <c r="C99" s="65"/>
      <c r="D99" s="65"/>
      <c r="E99" s="65"/>
      <c r="F99" s="117"/>
      <c r="G99" s="47"/>
      <c r="H99" s="16"/>
      <c r="I99" s="17"/>
      <c r="J99" s="16"/>
      <c r="K99" s="83"/>
      <c r="L99" s="37"/>
      <c r="M99" s="18"/>
      <c r="N99" s="16"/>
      <c r="O99" s="83"/>
      <c r="P99" s="89"/>
      <c r="Q99" s="90"/>
      <c r="R99" s="89"/>
      <c r="S99" s="91"/>
      <c r="T99" s="39"/>
      <c r="U99" s="18"/>
      <c r="V99" s="39"/>
      <c r="W99" s="18"/>
      <c r="X99" s="39"/>
      <c r="Y99" s="84"/>
      <c r="Z99" s="16"/>
      <c r="AA99" s="17"/>
      <c r="AB99" s="106">
        <f t="shared" ref="AB99:AB115" si="9">G99+I99+K99*1.5+M99+O99*1.5+Q99+S99+U99*1.5+W99+Y99*1.5+AA99</f>
        <v>0</v>
      </c>
      <c r="AC99" s="18">
        <f t="shared" ref="AC99:AC115" si="10">G99+I99+K99+M99+O99+Q99+S99+AA99</f>
        <v>0</v>
      </c>
      <c r="AD99" s="107">
        <f t="shared" si="8"/>
        <v>96</v>
      </c>
    </row>
    <row r="100" spans="1:30" ht="18">
      <c r="A100" s="65"/>
      <c r="B100" s="116"/>
      <c r="C100" s="65"/>
      <c r="D100" s="65"/>
      <c r="E100" s="65"/>
      <c r="F100" s="117"/>
      <c r="G100" s="47"/>
      <c r="H100" s="16"/>
      <c r="I100" s="17"/>
      <c r="J100" s="16"/>
      <c r="K100" s="83"/>
      <c r="L100" s="37"/>
      <c r="M100" s="18"/>
      <c r="N100" s="16"/>
      <c r="O100" s="83"/>
      <c r="P100" s="89"/>
      <c r="Q100" s="90"/>
      <c r="R100" s="89"/>
      <c r="S100" s="91"/>
      <c r="T100" s="39"/>
      <c r="U100" s="18"/>
      <c r="V100" s="39"/>
      <c r="W100" s="18"/>
      <c r="X100" s="39"/>
      <c r="Y100" s="84"/>
      <c r="Z100" s="16"/>
      <c r="AA100" s="17"/>
      <c r="AB100" s="106">
        <f t="shared" si="9"/>
        <v>0</v>
      </c>
      <c r="AC100" s="18">
        <f t="shared" si="10"/>
        <v>0</v>
      </c>
      <c r="AD100" s="107">
        <f t="shared" si="8"/>
        <v>97</v>
      </c>
    </row>
    <row r="101" spans="1:30" ht="18">
      <c r="A101" s="65"/>
      <c r="B101" s="116"/>
      <c r="C101" s="65"/>
      <c r="D101" s="65"/>
      <c r="E101" s="65"/>
      <c r="F101" s="117"/>
      <c r="G101" s="47"/>
      <c r="H101" s="16"/>
      <c r="I101" s="17"/>
      <c r="J101" s="16"/>
      <c r="K101" s="83"/>
      <c r="L101" s="37"/>
      <c r="M101" s="18"/>
      <c r="N101" s="16"/>
      <c r="O101" s="83"/>
      <c r="P101" s="89"/>
      <c r="Q101" s="90"/>
      <c r="R101" s="89"/>
      <c r="S101" s="91"/>
      <c r="T101" s="39"/>
      <c r="U101" s="18"/>
      <c r="V101" s="39"/>
      <c r="W101" s="18"/>
      <c r="X101" s="39"/>
      <c r="Y101" s="84"/>
      <c r="Z101" s="16"/>
      <c r="AA101" s="17"/>
      <c r="AB101" s="106">
        <f t="shared" si="9"/>
        <v>0</v>
      </c>
      <c r="AC101" s="18">
        <f t="shared" si="10"/>
        <v>0</v>
      </c>
      <c r="AD101" s="107">
        <f t="shared" ref="AD101:AD115" si="11">AD100+1</f>
        <v>98</v>
      </c>
    </row>
    <row r="102" spans="1:30" ht="18">
      <c r="A102" s="65"/>
      <c r="B102" s="116"/>
      <c r="C102" s="65"/>
      <c r="D102" s="65"/>
      <c r="E102" s="65"/>
      <c r="F102" s="117"/>
      <c r="G102" s="47"/>
      <c r="H102" s="16"/>
      <c r="I102" s="17"/>
      <c r="J102" s="16"/>
      <c r="K102" s="83"/>
      <c r="L102" s="37"/>
      <c r="M102" s="18"/>
      <c r="N102" s="16"/>
      <c r="O102" s="83"/>
      <c r="P102" s="89"/>
      <c r="Q102" s="90"/>
      <c r="R102" s="89"/>
      <c r="S102" s="91"/>
      <c r="T102" s="39"/>
      <c r="U102" s="18"/>
      <c r="V102" s="39"/>
      <c r="W102" s="18"/>
      <c r="X102" s="39"/>
      <c r="Y102" s="84"/>
      <c r="Z102" s="16"/>
      <c r="AA102" s="17"/>
      <c r="AB102" s="106">
        <f t="shared" si="9"/>
        <v>0</v>
      </c>
      <c r="AC102" s="18">
        <f t="shared" si="10"/>
        <v>0</v>
      </c>
      <c r="AD102" s="107">
        <f t="shared" si="11"/>
        <v>99</v>
      </c>
    </row>
    <row r="103" spans="1:30" ht="18">
      <c r="A103" s="65"/>
      <c r="B103" s="116"/>
      <c r="C103" s="65"/>
      <c r="D103" s="65"/>
      <c r="E103" s="65"/>
      <c r="F103" s="117"/>
      <c r="G103" s="47"/>
      <c r="H103" s="16"/>
      <c r="I103" s="17"/>
      <c r="J103" s="16"/>
      <c r="K103" s="83"/>
      <c r="L103" s="37"/>
      <c r="M103" s="18"/>
      <c r="N103" s="16"/>
      <c r="O103" s="83"/>
      <c r="P103" s="89"/>
      <c r="Q103" s="90"/>
      <c r="R103" s="89"/>
      <c r="S103" s="91"/>
      <c r="T103" s="39"/>
      <c r="U103" s="18"/>
      <c r="V103" s="39"/>
      <c r="W103" s="18"/>
      <c r="X103" s="39"/>
      <c r="Y103" s="84"/>
      <c r="Z103" s="16"/>
      <c r="AA103" s="17"/>
      <c r="AB103" s="106">
        <f t="shared" si="9"/>
        <v>0</v>
      </c>
      <c r="AC103" s="18">
        <f t="shared" si="10"/>
        <v>0</v>
      </c>
      <c r="AD103" s="107">
        <f t="shared" si="11"/>
        <v>100</v>
      </c>
    </row>
    <row r="104" spans="1:30" ht="18">
      <c r="A104" s="65"/>
      <c r="B104" s="116"/>
      <c r="C104" s="65"/>
      <c r="D104" s="65"/>
      <c r="E104" s="65"/>
      <c r="F104" s="117"/>
      <c r="G104" s="47"/>
      <c r="H104" s="16"/>
      <c r="I104" s="17"/>
      <c r="J104" s="16"/>
      <c r="K104" s="83"/>
      <c r="L104" s="37"/>
      <c r="M104" s="18"/>
      <c r="N104" s="16"/>
      <c r="O104" s="83"/>
      <c r="P104" s="89"/>
      <c r="Q104" s="90"/>
      <c r="R104" s="89"/>
      <c r="S104" s="91"/>
      <c r="T104" s="39"/>
      <c r="U104" s="18"/>
      <c r="V104" s="39"/>
      <c r="W104" s="18"/>
      <c r="X104" s="39"/>
      <c r="Y104" s="84"/>
      <c r="Z104" s="16"/>
      <c r="AA104" s="17"/>
      <c r="AB104" s="106">
        <f t="shared" si="9"/>
        <v>0</v>
      </c>
      <c r="AC104" s="18">
        <f t="shared" si="10"/>
        <v>0</v>
      </c>
      <c r="AD104" s="107">
        <f t="shared" si="11"/>
        <v>101</v>
      </c>
    </row>
    <row r="105" spans="1:30" ht="18">
      <c r="A105" s="65"/>
      <c r="B105" s="116"/>
      <c r="C105" s="65"/>
      <c r="D105" s="65"/>
      <c r="E105" s="65"/>
      <c r="F105" s="117"/>
      <c r="G105" s="47"/>
      <c r="H105" s="16"/>
      <c r="I105" s="17"/>
      <c r="J105" s="16"/>
      <c r="K105" s="83"/>
      <c r="L105" s="37"/>
      <c r="M105" s="18"/>
      <c r="N105" s="16"/>
      <c r="O105" s="83"/>
      <c r="P105" s="89"/>
      <c r="Q105" s="90"/>
      <c r="R105" s="89"/>
      <c r="S105" s="91"/>
      <c r="T105" s="39"/>
      <c r="U105" s="18"/>
      <c r="V105" s="39"/>
      <c r="W105" s="18"/>
      <c r="X105" s="39"/>
      <c r="Y105" s="84"/>
      <c r="Z105" s="16"/>
      <c r="AA105" s="17"/>
      <c r="AB105" s="106">
        <f t="shared" si="9"/>
        <v>0</v>
      </c>
      <c r="AC105" s="18">
        <f t="shared" si="10"/>
        <v>0</v>
      </c>
      <c r="AD105" s="107">
        <f t="shared" si="11"/>
        <v>102</v>
      </c>
    </row>
    <row r="106" spans="1:30" ht="18">
      <c r="A106" s="65"/>
      <c r="B106" s="116"/>
      <c r="C106" s="65"/>
      <c r="D106" s="65"/>
      <c r="E106" s="65"/>
      <c r="F106" s="117"/>
      <c r="G106" s="47"/>
      <c r="H106" s="16"/>
      <c r="I106" s="17"/>
      <c r="J106" s="16"/>
      <c r="K106" s="83"/>
      <c r="L106" s="37"/>
      <c r="M106" s="18"/>
      <c r="N106" s="16"/>
      <c r="O106" s="83"/>
      <c r="P106" s="89"/>
      <c r="Q106" s="90"/>
      <c r="R106" s="89"/>
      <c r="S106" s="91"/>
      <c r="T106" s="39"/>
      <c r="U106" s="18"/>
      <c r="V106" s="39"/>
      <c r="W106" s="18"/>
      <c r="X106" s="39"/>
      <c r="Y106" s="84"/>
      <c r="Z106" s="16"/>
      <c r="AA106" s="17"/>
      <c r="AB106" s="106">
        <f t="shared" si="9"/>
        <v>0</v>
      </c>
      <c r="AC106" s="18">
        <f t="shared" si="10"/>
        <v>0</v>
      </c>
      <c r="AD106" s="107">
        <f t="shared" si="11"/>
        <v>103</v>
      </c>
    </row>
    <row r="107" spans="1:30" ht="18">
      <c r="A107" s="65"/>
      <c r="B107" s="116"/>
      <c r="C107" s="65"/>
      <c r="D107" s="65"/>
      <c r="E107" s="65"/>
      <c r="F107" s="117"/>
      <c r="G107" s="47"/>
      <c r="H107" s="16"/>
      <c r="I107" s="17"/>
      <c r="J107" s="16"/>
      <c r="K107" s="83"/>
      <c r="L107" s="37"/>
      <c r="M107" s="18"/>
      <c r="N107" s="16"/>
      <c r="O107" s="83"/>
      <c r="P107" s="89"/>
      <c r="Q107" s="90"/>
      <c r="R107" s="89"/>
      <c r="S107" s="91"/>
      <c r="T107" s="39"/>
      <c r="U107" s="18"/>
      <c r="V107" s="39"/>
      <c r="W107" s="18"/>
      <c r="X107" s="39"/>
      <c r="Y107" s="84"/>
      <c r="Z107" s="16"/>
      <c r="AA107" s="17"/>
      <c r="AB107" s="106">
        <f t="shared" si="9"/>
        <v>0</v>
      </c>
      <c r="AC107" s="18">
        <f t="shared" si="10"/>
        <v>0</v>
      </c>
      <c r="AD107" s="107">
        <f t="shared" si="11"/>
        <v>104</v>
      </c>
    </row>
    <row r="108" spans="1:30" ht="18">
      <c r="A108" s="65"/>
      <c r="B108" s="116"/>
      <c r="C108" s="65"/>
      <c r="D108" s="65"/>
      <c r="E108" s="65"/>
      <c r="F108" s="117"/>
      <c r="G108" s="47"/>
      <c r="H108" s="16"/>
      <c r="I108" s="17"/>
      <c r="J108" s="16"/>
      <c r="K108" s="83"/>
      <c r="L108" s="37"/>
      <c r="M108" s="18"/>
      <c r="N108" s="16"/>
      <c r="O108" s="83"/>
      <c r="P108" s="89"/>
      <c r="Q108" s="90"/>
      <c r="R108" s="89"/>
      <c r="S108" s="91"/>
      <c r="T108" s="39"/>
      <c r="U108" s="18"/>
      <c r="V108" s="39"/>
      <c r="W108" s="18"/>
      <c r="X108" s="39"/>
      <c r="Y108" s="84"/>
      <c r="Z108" s="16"/>
      <c r="AA108" s="17"/>
      <c r="AB108" s="106">
        <f t="shared" si="9"/>
        <v>0</v>
      </c>
      <c r="AC108" s="18">
        <f t="shared" si="10"/>
        <v>0</v>
      </c>
      <c r="AD108" s="107">
        <f t="shared" si="11"/>
        <v>105</v>
      </c>
    </row>
    <row r="109" spans="1:30" ht="18">
      <c r="A109" s="65"/>
      <c r="B109" s="116"/>
      <c r="C109" s="65"/>
      <c r="D109" s="65"/>
      <c r="E109" s="65"/>
      <c r="F109" s="117"/>
      <c r="G109" s="47"/>
      <c r="H109" s="16"/>
      <c r="I109" s="17"/>
      <c r="J109" s="16"/>
      <c r="K109" s="83"/>
      <c r="L109" s="37"/>
      <c r="M109" s="18"/>
      <c r="N109" s="16"/>
      <c r="O109" s="83"/>
      <c r="P109" s="89"/>
      <c r="Q109" s="90"/>
      <c r="R109" s="89"/>
      <c r="S109" s="91"/>
      <c r="T109" s="39"/>
      <c r="U109" s="18"/>
      <c r="V109" s="39"/>
      <c r="W109" s="18"/>
      <c r="X109" s="39"/>
      <c r="Y109" s="84"/>
      <c r="Z109" s="16"/>
      <c r="AA109" s="17"/>
      <c r="AB109" s="106">
        <f t="shared" si="9"/>
        <v>0</v>
      </c>
      <c r="AC109" s="18">
        <f t="shared" si="10"/>
        <v>0</v>
      </c>
      <c r="AD109" s="107">
        <f t="shared" si="11"/>
        <v>106</v>
      </c>
    </row>
    <row r="110" spans="1:30" ht="18">
      <c r="A110" s="65"/>
      <c r="B110" s="116"/>
      <c r="C110" s="65"/>
      <c r="D110" s="65"/>
      <c r="E110" s="65"/>
      <c r="F110" s="117"/>
      <c r="G110" s="47"/>
      <c r="H110" s="16"/>
      <c r="I110" s="17"/>
      <c r="J110" s="16"/>
      <c r="K110" s="83"/>
      <c r="L110" s="37"/>
      <c r="M110" s="18"/>
      <c r="N110" s="16"/>
      <c r="O110" s="83"/>
      <c r="P110" s="89"/>
      <c r="Q110" s="90"/>
      <c r="R110" s="89"/>
      <c r="S110" s="91"/>
      <c r="T110" s="39"/>
      <c r="U110" s="18"/>
      <c r="V110" s="39"/>
      <c r="W110" s="18"/>
      <c r="X110" s="39"/>
      <c r="Y110" s="84"/>
      <c r="Z110" s="16"/>
      <c r="AA110" s="17"/>
      <c r="AB110" s="106">
        <f t="shared" si="9"/>
        <v>0</v>
      </c>
      <c r="AC110" s="18">
        <f t="shared" si="10"/>
        <v>0</v>
      </c>
      <c r="AD110" s="107">
        <f t="shared" si="11"/>
        <v>107</v>
      </c>
    </row>
    <row r="111" spans="1:30" ht="18">
      <c r="A111" s="65"/>
      <c r="B111" s="116"/>
      <c r="C111" s="65"/>
      <c r="D111" s="65"/>
      <c r="E111" s="65"/>
      <c r="F111" s="117"/>
      <c r="G111" s="47"/>
      <c r="H111" s="16"/>
      <c r="I111" s="17"/>
      <c r="J111" s="16"/>
      <c r="K111" s="83"/>
      <c r="L111" s="37"/>
      <c r="M111" s="18"/>
      <c r="N111" s="16"/>
      <c r="O111" s="83"/>
      <c r="P111" s="89"/>
      <c r="Q111" s="90"/>
      <c r="R111" s="89"/>
      <c r="S111" s="91"/>
      <c r="T111" s="39"/>
      <c r="U111" s="18"/>
      <c r="V111" s="39"/>
      <c r="W111" s="18"/>
      <c r="X111" s="39"/>
      <c r="Y111" s="84"/>
      <c r="Z111" s="16"/>
      <c r="AA111" s="17"/>
      <c r="AB111" s="106">
        <f t="shared" si="9"/>
        <v>0</v>
      </c>
      <c r="AC111" s="18">
        <f t="shared" si="10"/>
        <v>0</v>
      </c>
      <c r="AD111" s="107">
        <f t="shared" si="11"/>
        <v>108</v>
      </c>
    </row>
    <row r="112" spans="1:30" ht="18">
      <c r="A112" s="65"/>
      <c r="B112" s="116"/>
      <c r="C112" s="65"/>
      <c r="D112" s="65"/>
      <c r="E112" s="65"/>
      <c r="F112" s="117"/>
      <c r="G112" s="47"/>
      <c r="H112" s="16"/>
      <c r="I112" s="17"/>
      <c r="J112" s="16"/>
      <c r="K112" s="83"/>
      <c r="L112" s="37"/>
      <c r="M112" s="18"/>
      <c r="N112" s="16"/>
      <c r="O112" s="83"/>
      <c r="P112" s="89"/>
      <c r="Q112" s="90"/>
      <c r="R112" s="89"/>
      <c r="S112" s="91"/>
      <c r="T112" s="39"/>
      <c r="U112" s="18"/>
      <c r="V112" s="39"/>
      <c r="W112" s="18"/>
      <c r="X112" s="39"/>
      <c r="Y112" s="84"/>
      <c r="Z112" s="16"/>
      <c r="AA112" s="17"/>
      <c r="AB112" s="106">
        <f t="shared" si="9"/>
        <v>0</v>
      </c>
      <c r="AC112" s="18">
        <f t="shared" si="10"/>
        <v>0</v>
      </c>
      <c r="AD112" s="107">
        <f t="shared" si="11"/>
        <v>109</v>
      </c>
    </row>
    <row r="113" spans="1:30" ht="18">
      <c r="A113" s="65"/>
      <c r="B113" s="116"/>
      <c r="C113" s="65"/>
      <c r="D113" s="65"/>
      <c r="E113" s="65"/>
      <c r="F113" s="117"/>
      <c r="G113" s="47"/>
      <c r="H113" s="16"/>
      <c r="I113" s="17"/>
      <c r="J113" s="16"/>
      <c r="K113" s="83"/>
      <c r="L113" s="37"/>
      <c r="M113" s="18"/>
      <c r="N113" s="16"/>
      <c r="O113" s="83"/>
      <c r="P113" s="89"/>
      <c r="Q113" s="90"/>
      <c r="R113" s="89"/>
      <c r="S113" s="91"/>
      <c r="T113" s="39"/>
      <c r="U113" s="18"/>
      <c r="V113" s="39"/>
      <c r="W113" s="18"/>
      <c r="X113" s="39"/>
      <c r="Y113" s="84"/>
      <c r="Z113" s="16"/>
      <c r="AA113" s="17"/>
      <c r="AB113" s="106">
        <f t="shared" si="9"/>
        <v>0</v>
      </c>
      <c r="AC113" s="18">
        <f t="shared" si="10"/>
        <v>0</v>
      </c>
      <c r="AD113" s="107">
        <f t="shared" si="11"/>
        <v>110</v>
      </c>
    </row>
    <row r="114" spans="1:30" ht="18">
      <c r="A114" s="65"/>
      <c r="B114" s="116"/>
      <c r="C114" s="65"/>
      <c r="D114" s="65"/>
      <c r="E114" s="65"/>
      <c r="F114" s="117"/>
      <c r="G114" s="47"/>
      <c r="H114" s="16"/>
      <c r="I114" s="17"/>
      <c r="J114" s="16"/>
      <c r="K114" s="83"/>
      <c r="L114" s="37"/>
      <c r="M114" s="18"/>
      <c r="N114" s="16"/>
      <c r="O114" s="83"/>
      <c r="P114" s="89"/>
      <c r="Q114" s="90"/>
      <c r="R114" s="89"/>
      <c r="S114" s="91"/>
      <c r="T114" s="39"/>
      <c r="U114" s="18"/>
      <c r="V114" s="39"/>
      <c r="W114" s="18"/>
      <c r="X114" s="39"/>
      <c r="Y114" s="84"/>
      <c r="Z114" s="16"/>
      <c r="AA114" s="17"/>
      <c r="AB114" s="106">
        <f t="shared" si="9"/>
        <v>0</v>
      </c>
      <c r="AC114" s="18">
        <f t="shared" si="10"/>
        <v>0</v>
      </c>
      <c r="AD114" s="107">
        <f t="shared" si="11"/>
        <v>111</v>
      </c>
    </row>
    <row r="115" spans="1:30" ht="18">
      <c r="A115" s="65"/>
      <c r="B115" s="116"/>
      <c r="C115" s="65"/>
      <c r="D115" s="65"/>
      <c r="E115" s="65"/>
      <c r="F115" s="117"/>
      <c r="G115" s="47"/>
      <c r="H115" s="16"/>
      <c r="I115" s="17"/>
      <c r="J115" s="16"/>
      <c r="K115" s="83"/>
      <c r="L115" s="37"/>
      <c r="M115" s="18"/>
      <c r="N115" s="16"/>
      <c r="O115" s="83"/>
      <c r="P115" s="89"/>
      <c r="Q115" s="90"/>
      <c r="R115" s="89"/>
      <c r="S115" s="91"/>
      <c r="T115" s="39"/>
      <c r="U115" s="18"/>
      <c r="V115" s="39"/>
      <c r="W115" s="18"/>
      <c r="X115" s="39"/>
      <c r="Y115" s="84"/>
      <c r="Z115" s="16"/>
      <c r="AA115" s="17"/>
      <c r="AB115" s="106">
        <f t="shared" si="9"/>
        <v>0</v>
      </c>
      <c r="AC115" s="18">
        <f t="shared" si="10"/>
        <v>0</v>
      </c>
      <c r="AD115" s="107">
        <f t="shared" si="11"/>
        <v>112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C3:E22">
    <cfRule type="expression" dxfId="159" priority="33" stopIfTrue="1">
      <formula>#REF!="F"</formula>
    </cfRule>
    <cfRule type="expression" dxfId="158" priority="34" stopIfTrue="1">
      <formula>#REF!="M"</formula>
    </cfRule>
  </conditionalFormatting>
  <conditionalFormatting sqref="C3:E4 C30:C46 D47 C49:D49 C50:C56 D53:D56 C59:C115 D59 D62:D115 E56:E115 C19:C27 E30 E32:E54 E19:E27">
    <cfRule type="expression" dxfId="157" priority="29" stopIfTrue="1">
      <formula>$I3="F"</formula>
    </cfRule>
    <cfRule type="expression" dxfId="156" priority="30" stopIfTrue="1">
      <formula>$I3="M"</formula>
    </cfRule>
  </conditionalFormatting>
  <conditionalFormatting sqref="C3:C4 C30:C46 D47 C49:D49 C50:C56 D53:D56 C59:C115 D59 D62:D115 E56:E115 C19:C27 E30 E32:E54 E19:E27">
    <cfRule type="expression" dxfId="155" priority="27" stopIfTrue="1">
      <formula>$J3="F"</formula>
    </cfRule>
    <cfRule type="expression" dxfId="154" priority="28" stopIfTrue="1">
      <formula>$J3="M"</formula>
    </cfRule>
  </conditionalFormatting>
  <conditionalFormatting sqref="C3:E4">
    <cfRule type="expression" dxfId="153" priority="25" stopIfTrue="1">
      <formula>$J3="F"</formula>
    </cfRule>
    <cfRule type="expression" dxfId="152" priority="26" stopIfTrue="1">
      <formula>$J3="M"</formula>
    </cfRule>
  </conditionalFormatting>
  <conditionalFormatting sqref="C17:E17">
    <cfRule type="expression" dxfId="151" priority="21" stopIfTrue="1">
      <formula>$I17="F"</formula>
    </cfRule>
    <cfRule type="expression" dxfId="150" priority="22" stopIfTrue="1">
      <formula>$I17="M"</formula>
    </cfRule>
  </conditionalFormatting>
  <conditionalFormatting sqref="C17">
    <cfRule type="expression" dxfId="149" priority="19" stopIfTrue="1">
      <formula>$J17="F"</formula>
    </cfRule>
    <cfRule type="expression" dxfId="148" priority="20" stopIfTrue="1">
      <formula>$J17="M"</formula>
    </cfRule>
  </conditionalFormatting>
  <conditionalFormatting sqref="C17:E17">
    <cfRule type="expression" dxfId="147" priority="17" stopIfTrue="1">
      <formula>$J17="F"</formula>
    </cfRule>
    <cfRule type="expression" dxfId="146" priority="18" stopIfTrue="1">
      <formula>$J17="M"</formula>
    </cfRule>
  </conditionalFormatting>
  <conditionalFormatting sqref="D19:D27 D30:D45">
    <cfRule type="expression" dxfId="145" priority="13" stopIfTrue="1">
      <formula>$I19="F"</formula>
    </cfRule>
    <cfRule type="expression" dxfId="144" priority="14" stopIfTrue="1">
      <formula>$I19="M"</formula>
    </cfRule>
  </conditionalFormatting>
  <conditionalFormatting sqref="D19:D27 D30:D45">
    <cfRule type="expression" dxfId="143" priority="11" stopIfTrue="1">
      <formula>$J19="F"</formula>
    </cfRule>
    <cfRule type="expression" dxfId="142" priority="12" stopIfTrue="1">
      <formula>$J19="M"</formula>
    </cfRule>
  </conditionalFormatting>
  <conditionalFormatting sqref="C47">
    <cfRule type="expression" dxfId="141" priority="43" stopIfTrue="1">
      <formula>$I47="F"</formula>
    </cfRule>
    <cfRule type="expression" dxfId="140" priority="44" stopIfTrue="1">
      <formula>$I47="M"</formula>
    </cfRule>
  </conditionalFormatting>
  <conditionalFormatting sqref="C47">
    <cfRule type="expression" dxfId="139" priority="47" stopIfTrue="1">
      <formula>$J47="F"</formula>
    </cfRule>
    <cfRule type="expression" dxfId="138" priority="48" stopIfTrue="1">
      <formula>$J47="M"</formula>
    </cfRule>
  </conditionalFormatting>
  <conditionalFormatting sqref="B33 D33">
    <cfRule type="expression" dxfId="137" priority="9" stopIfTrue="1">
      <formula>$I33="F"</formula>
    </cfRule>
    <cfRule type="expression" dxfId="136" priority="10" stopIfTrue="1">
      <formula>$I33="M"</formula>
    </cfRule>
  </conditionalFormatting>
  <conditionalFormatting sqref="B33 D33">
    <cfRule type="expression" dxfId="135" priority="7" stopIfTrue="1">
      <formula>$J33="F"</formula>
    </cfRule>
    <cfRule type="expression" dxfId="134" priority="8" stopIfTrue="1">
      <formula>$J33="M"</formula>
    </cfRule>
  </conditionalFormatting>
  <conditionalFormatting sqref="C33">
    <cfRule type="expression" dxfId="133" priority="5" stopIfTrue="1">
      <formula>$I33="F"</formula>
    </cfRule>
    <cfRule type="expression" dxfId="132" priority="6" stopIfTrue="1">
      <formula>$I33="M"</formula>
    </cfRule>
  </conditionalFormatting>
  <conditionalFormatting sqref="C33">
    <cfRule type="expression" dxfId="131" priority="3" stopIfTrue="1">
      <formula>$J33="F"</formula>
    </cfRule>
    <cfRule type="expression" dxfId="130" priority="4" stopIfTrue="1">
      <formula>$J33="M"</formula>
    </cfRule>
  </conditionalFormatting>
  <conditionalFormatting sqref="E26:E27">
    <cfRule type="expression" dxfId="129" priority="1" stopIfTrue="1">
      <formula>#REF!="F"</formula>
    </cfRule>
    <cfRule type="expression" dxfId="128" priority="2" stopIfTrue="1">
      <formula>#REF!="M"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41"/>
  <sheetViews>
    <sheetView topLeftCell="B1" zoomScale="90" zoomScaleNormal="90" workbookViewId="0">
      <pane ySplit="2" topLeftCell="A6" activePane="bottomLeft" state="frozen"/>
      <selection pane="bottomLeft" activeCell="B30" sqref="A30:IV30"/>
    </sheetView>
  </sheetViews>
  <sheetFormatPr baseColWidth="10" defaultRowHeight="15"/>
  <cols>
    <col min="1" max="1" width="23.28515625" style="77" bestFit="1" customWidth="1"/>
    <col min="2" max="2" width="14" style="77" bestFit="1" customWidth="1"/>
    <col min="3" max="3" width="14.42578125" style="77" bestFit="1" customWidth="1"/>
    <col min="4" max="4" width="11.42578125" style="77"/>
    <col min="5" max="5" width="23.5703125" style="77" bestFit="1" customWidth="1"/>
    <col min="6" max="6" width="4.140625" style="170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77" bestFit="1" customWidth="1"/>
    <col min="11" max="11" width="7.28515625" style="181" bestFit="1" customWidth="1"/>
    <col min="12" max="12" width="4.140625" style="77" bestFit="1" customWidth="1"/>
    <col min="13" max="13" width="7.28515625" style="77" bestFit="1" customWidth="1"/>
    <col min="14" max="14" width="4.140625" style="77" bestFit="1" customWidth="1"/>
    <col min="15" max="15" width="7.28515625" style="181" bestFit="1" customWidth="1"/>
    <col min="16" max="16" width="4.140625" style="121" customWidth="1"/>
    <col min="17" max="17" width="7.28515625" style="121" bestFit="1" customWidth="1"/>
    <col min="18" max="18" width="4.140625" style="121" bestFit="1" customWidth="1"/>
    <col min="19" max="19" width="7.28515625" style="180" bestFit="1" customWidth="1"/>
    <col min="20" max="20" width="4.140625" style="77" bestFit="1" customWidth="1"/>
    <col min="21" max="21" width="7.28515625" style="77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" style="181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337</v>
      </c>
      <c r="C1" s="228" t="s">
        <v>135</v>
      </c>
      <c r="D1" s="228"/>
      <c r="E1" s="229"/>
      <c r="F1" s="230">
        <v>42694</v>
      </c>
      <c r="G1" s="231"/>
      <c r="H1" s="230">
        <v>42715</v>
      </c>
      <c r="I1" s="231"/>
      <c r="J1" s="241">
        <v>42750</v>
      </c>
      <c r="K1" s="242"/>
      <c r="L1" s="234">
        <v>42771</v>
      </c>
      <c r="M1" s="235"/>
      <c r="N1" s="241">
        <v>42813</v>
      </c>
      <c r="O1" s="242"/>
      <c r="P1" s="238">
        <v>42827</v>
      </c>
      <c r="Q1" s="239"/>
      <c r="R1" s="238">
        <v>42856</v>
      </c>
      <c r="S1" s="238"/>
      <c r="T1" s="241">
        <v>42875</v>
      </c>
      <c r="U1" s="241"/>
      <c r="V1" s="234">
        <v>42896</v>
      </c>
      <c r="W1" s="235"/>
      <c r="X1" s="243">
        <v>42911</v>
      </c>
      <c r="Y1" s="244"/>
      <c r="Z1" s="230">
        <v>42994</v>
      </c>
      <c r="AA1" s="231"/>
      <c r="AB1" s="230" t="s">
        <v>4</v>
      </c>
      <c r="AC1" s="231"/>
      <c r="AD1" s="237"/>
      <c r="AE1" s="236" t="s">
        <v>127</v>
      </c>
    </row>
    <row r="2" spans="1:31" ht="36">
      <c r="A2" s="140" t="s">
        <v>138</v>
      </c>
      <c r="B2" s="140" t="s">
        <v>139</v>
      </c>
      <c r="C2" s="99" t="s">
        <v>0</v>
      </c>
      <c r="D2" s="99" t="s">
        <v>1</v>
      </c>
      <c r="E2" s="100" t="s">
        <v>2</v>
      </c>
      <c r="F2" s="186" t="s">
        <v>6</v>
      </c>
      <c r="G2" s="17" t="s">
        <v>91</v>
      </c>
      <c r="H2" s="102" t="s">
        <v>6</v>
      </c>
      <c r="I2" s="17" t="s">
        <v>91</v>
      </c>
      <c r="J2" s="102" t="s">
        <v>6</v>
      </c>
      <c r="K2" s="84" t="s">
        <v>91</v>
      </c>
      <c r="L2" s="104" t="s">
        <v>6</v>
      </c>
      <c r="M2" s="18" t="s">
        <v>91</v>
      </c>
      <c r="N2" s="102" t="s">
        <v>6</v>
      </c>
      <c r="O2" s="83" t="s">
        <v>91</v>
      </c>
      <c r="P2" s="105" t="s">
        <v>6</v>
      </c>
      <c r="Q2" s="90" t="s">
        <v>91</v>
      </c>
      <c r="R2" s="105" t="s">
        <v>6</v>
      </c>
      <c r="S2" s="91" t="s">
        <v>91</v>
      </c>
      <c r="T2" s="102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83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8">
      <c r="A3" s="137" t="s">
        <v>731</v>
      </c>
      <c r="B3" s="138" t="s">
        <v>732</v>
      </c>
      <c r="C3" s="111" t="s">
        <v>79</v>
      </c>
      <c r="D3" s="111" t="s">
        <v>297</v>
      </c>
      <c r="E3" s="111" t="s">
        <v>353</v>
      </c>
      <c r="F3" s="130">
        <v>1</v>
      </c>
      <c r="G3" s="17">
        <v>100</v>
      </c>
      <c r="H3" s="16">
        <v>2</v>
      </c>
      <c r="I3" s="17">
        <v>80</v>
      </c>
      <c r="J3" s="16">
        <v>10</v>
      </c>
      <c r="K3" s="83">
        <v>38</v>
      </c>
      <c r="L3" s="37">
        <v>2</v>
      </c>
      <c r="M3" s="18">
        <v>80</v>
      </c>
      <c r="N3" s="16"/>
      <c r="O3" s="84"/>
      <c r="P3" s="89"/>
      <c r="Q3" s="90"/>
      <c r="R3" s="89"/>
      <c r="S3" s="91"/>
      <c r="T3" s="39"/>
      <c r="U3" s="17"/>
      <c r="V3" s="39"/>
      <c r="W3" s="18"/>
      <c r="X3" s="39"/>
      <c r="Y3" s="84"/>
      <c r="Z3" s="16"/>
      <c r="AA3" s="17"/>
      <c r="AB3" s="106">
        <f t="shared" ref="AB3:AB41" si="0">G3+I3+K3*1.5+M3+O3*1.5+Q3+S3+U3*1.5+W3+Y3*1.5+AA3</f>
        <v>317</v>
      </c>
      <c r="AC3" s="18">
        <f t="shared" ref="AC3:AC41" si="1">G3+I3+K3+M3+O3+Q3+S3+AA3</f>
        <v>298</v>
      </c>
      <c r="AD3" s="107">
        <v>1</v>
      </c>
      <c r="AE3" s="24">
        <v>4</v>
      </c>
    </row>
    <row r="4" spans="1:31" ht="18">
      <c r="A4" s="137" t="s">
        <v>733</v>
      </c>
      <c r="B4" s="138" t="s">
        <v>734</v>
      </c>
      <c r="C4" s="111" t="s">
        <v>243</v>
      </c>
      <c r="D4" s="111" t="s">
        <v>171</v>
      </c>
      <c r="E4" s="111" t="s">
        <v>353</v>
      </c>
      <c r="F4" s="155">
        <v>1</v>
      </c>
      <c r="G4" s="17">
        <v>100</v>
      </c>
      <c r="H4" s="16"/>
      <c r="I4" s="17"/>
      <c r="J4" s="16">
        <v>3</v>
      </c>
      <c r="K4" s="83">
        <v>65</v>
      </c>
      <c r="L4" s="37">
        <v>2</v>
      </c>
      <c r="M4" s="18">
        <v>80</v>
      </c>
      <c r="N4" s="16"/>
      <c r="O4" s="84"/>
      <c r="P4" s="89"/>
      <c r="Q4" s="90"/>
      <c r="R4" s="89"/>
      <c r="S4" s="91"/>
      <c r="T4" s="39"/>
      <c r="U4" s="17"/>
      <c r="V4" s="39"/>
      <c r="W4" s="18"/>
      <c r="X4" s="39"/>
      <c r="Y4" s="84"/>
      <c r="Z4" s="16"/>
      <c r="AA4" s="17"/>
      <c r="AB4" s="106">
        <f t="shared" si="0"/>
        <v>277.5</v>
      </c>
      <c r="AC4" s="18">
        <f t="shared" si="1"/>
        <v>245</v>
      </c>
      <c r="AD4" s="107">
        <f t="shared" ref="AD4:AD41" si="2">AD3+1</f>
        <v>2</v>
      </c>
      <c r="AE4" s="24">
        <v>3</v>
      </c>
    </row>
    <row r="5" spans="1:31" ht="18">
      <c r="A5" s="65"/>
      <c r="B5" s="116"/>
      <c r="C5" s="60" t="s">
        <v>969</v>
      </c>
      <c r="D5" s="60" t="s">
        <v>970</v>
      </c>
      <c r="E5" s="60" t="s">
        <v>845</v>
      </c>
      <c r="F5" s="169"/>
      <c r="G5" s="17"/>
      <c r="H5" s="16"/>
      <c r="I5" s="17"/>
      <c r="J5" s="16">
        <v>1</v>
      </c>
      <c r="K5" s="83">
        <v>100</v>
      </c>
      <c r="L5" s="37">
        <v>1</v>
      </c>
      <c r="M5" s="18">
        <v>100</v>
      </c>
      <c r="N5" s="16"/>
      <c r="O5" s="84"/>
      <c r="P5" s="89"/>
      <c r="Q5" s="90"/>
      <c r="R5" s="89"/>
      <c r="S5" s="91"/>
      <c r="T5" s="39"/>
      <c r="U5" s="17"/>
      <c r="V5" s="39"/>
      <c r="W5" s="18"/>
      <c r="X5" s="39"/>
      <c r="Y5" s="84"/>
      <c r="Z5" s="16"/>
      <c r="AA5" s="17"/>
      <c r="AB5" s="106">
        <f t="shared" si="0"/>
        <v>250</v>
      </c>
      <c r="AC5" s="18">
        <f t="shared" si="1"/>
        <v>200</v>
      </c>
      <c r="AD5" s="107">
        <f t="shared" si="2"/>
        <v>3</v>
      </c>
      <c r="AE5" s="24">
        <v>2</v>
      </c>
    </row>
    <row r="6" spans="1:31" ht="18">
      <c r="A6" s="188" t="s">
        <v>790</v>
      </c>
      <c r="B6" s="189">
        <v>36729</v>
      </c>
      <c r="C6" s="221" t="s">
        <v>86</v>
      </c>
      <c r="D6" s="221" t="s">
        <v>40</v>
      </c>
      <c r="E6" s="221" t="s">
        <v>353</v>
      </c>
      <c r="F6" s="130">
        <v>1</v>
      </c>
      <c r="G6" s="17">
        <v>100</v>
      </c>
      <c r="H6" s="16">
        <v>6</v>
      </c>
      <c r="I6" s="17">
        <v>46</v>
      </c>
      <c r="J6" s="16">
        <v>5</v>
      </c>
      <c r="K6" s="83">
        <v>50</v>
      </c>
      <c r="L6" s="37"/>
      <c r="M6" s="18"/>
      <c r="N6" s="16"/>
      <c r="O6" s="84"/>
      <c r="P6" s="89"/>
      <c r="Q6" s="90"/>
      <c r="R6" s="89"/>
      <c r="S6" s="91"/>
      <c r="T6" s="39"/>
      <c r="U6" s="17"/>
      <c r="V6" s="39"/>
      <c r="W6" s="18"/>
      <c r="X6" s="39"/>
      <c r="Y6" s="84"/>
      <c r="Z6" s="16"/>
      <c r="AA6" s="17"/>
      <c r="AB6" s="106">
        <f t="shared" si="0"/>
        <v>221</v>
      </c>
      <c r="AC6" s="18">
        <f t="shared" si="1"/>
        <v>196</v>
      </c>
      <c r="AD6" s="107">
        <f t="shared" si="2"/>
        <v>4</v>
      </c>
      <c r="AE6" s="24">
        <v>3</v>
      </c>
    </row>
    <row r="7" spans="1:31" ht="18">
      <c r="A7" s="65"/>
      <c r="B7" s="116"/>
      <c r="C7" s="211" t="s">
        <v>59</v>
      </c>
      <c r="D7" s="211" t="s">
        <v>971</v>
      </c>
      <c r="E7" s="60" t="s">
        <v>837</v>
      </c>
      <c r="F7" s="169"/>
      <c r="G7" s="17"/>
      <c r="H7" s="16"/>
      <c r="I7" s="17"/>
      <c r="J7" s="16">
        <v>2</v>
      </c>
      <c r="K7" s="83">
        <v>80</v>
      </c>
      <c r="L7" s="37">
        <v>3</v>
      </c>
      <c r="M7" s="18">
        <v>65</v>
      </c>
      <c r="N7" s="16"/>
      <c r="O7" s="84"/>
      <c r="P7" s="89"/>
      <c r="Q7" s="90"/>
      <c r="R7" s="89"/>
      <c r="S7" s="91"/>
      <c r="T7" s="39"/>
      <c r="U7" s="17"/>
      <c r="V7" s="39"/>
      <c r="W7" s="18"/>
      <c r="X7" s="39"/>
      <c r="Y7" s="84"/>
      <c r="Z7" s="16"/>
      <c r="AA7" s="17"/>
      <c r="AB7" s="106">
        <f t="shared" si="0"/>
        <v>185</v>
      </c>
      <c r="AC7" s="18">
        <f t="shared" si="1"/>
        <v>145</v>
      </c>
      <c r="AD7" s="107">
        <f t="shared" si="2"/>
        <v>5</v>
      </c>
      <c r="AE7" s="24">
        <v>2</v>
      </c>
    </row>
    <row r="8" spans="1:31" ht="18">
      <c r="A8" s="125" t="s">
        <v>788</v>
      </c>
      <c r="B8" s="126" t="s">
        <v>789</v>
      </c>
      <c r="C8" s="222" t="s">
        <v>252</v>
      </c>
      <c r="D8" s="222" t="s">
        <v>253</v>
      </c>
      <c r="E8" s="222" t="s">
        <v>500</v>
      </c>
      <c r="F8" s="187">
        <v>10</v>
      </c>
      <c r="G8" s="17">
        <v>38</v>
      </c>
      <c r="H8" s="16">
        <v>1</v>
      </c>
      <c r="I8" s="17">
        <v>100</v>
      </c>
      <c r="J8" s="16"/>
      <c r="K8" s="83"/>
      <c r="L8" s="37"/>
      <c r="M8" s="18"/>
      <c r="N8" s="16"/>
      <c r="O8" s="84"/>
      <c r="P8" s="89"/>
      <c r="Q8" s="90"/>
      <c r="R8" s="89"/>
      <c r="S8" s="91"/>
      <c r="T8" s="39"/>
      <c r="U8" s="17"/>
      <c r="V8" s="39"/>
      <c r="W8" s="18"/>
      <c r="X8" s="39"/>
      <c r="Y8" s="84"/>
      <c r="Z8" s="16"/>
      <c r="AA8" s="17"/>
      <c r="AB8" s="106">
        <f t="shared" si="0"/>
        <v>138</v>
      </c>
      <c r="AC8" s="18">
        <f t="shared" si="1"/>
        <v>138</v>
      </c>
      <c r="AD8" s="107">
        <f t="shared" si="2"/>
        <v>6</v>
      </c>
      <c r="AE8" s="24">
        <v>2</v>
      </c>
    </row>
    <row r="9" spans="1:31" ht="18">
      <c r="A9" s="137" t="s">
        <v>258</v>
      </c>
      <c r="B9" s="138" t="s">
        <v>738</v>
      </c>
      <c r="C9" s="111" t="s">
        <v>255</v>
      </c>
      <c r="D9" s="111" t="s">
        <v>256</v>
      </c>
      <c r="E9" s="111" t="s">
        <v>353</v>
      </c>
      <c r="F9" s="155">
        <v>2</v>
      </c>
      <c r="G9" s="17">
        <v>80</v>
      </c>
      <c r="H9" s="16"/>
      <c r="I9" s="17"/>
      <c r="J9" s="16">
        <v>11</v>
      </c>
      <c r="K9" s="83">
        <v>36</v>
      </c>
      <c r="L9" s="37"/>
      <c r="M9" s="18"/>
      <c r="N9" s="16"/>
      <c r="O9" s="84"/>
      <c r="P9" s="89"/>
      <c r="Q9" s="90"/>
      <c r="R9" s="89"/>
      <c r="S9" s="91"/>
      <c r="T9" s="39"/>
      <c r="U9" s="17"/>
      <c r="V9" s="39"/>
      <c r="W9" s="18"/>
      <c r="X9" s="39"/>
      <c r="Y9" s="84"/>
      <c r="Z9" s="16"/>
      <c r="AA9" s="17"/>
      <c r="AB9" s="106">
        <f t="shared" si="0"/>
        <v>134</v>
      </c>
      <c r="AC9" s="18">
        <f t="shared" si="1"/>
        <v>116</v>
      </c>
      <c r="AD9" s="107">
        <f t="shared" si="2"/>
        <v>7</v>
      </c>
      <c r="AE9" s="24">
        <v>2</v>
      </c>
    </row>
    <row r="10" spans="1:31" ht="18">
      <c r="A10" s="188" t="s">
        <v>793</v>
      </c>
      <c r="B10" s="189" t="s">
        <v>794</v>
      </c>
      <c r="C10" s="221" t="s">
        <v>88</v>
      </c>
      <c r="D10" s="221" t="s">
        <v>54</v>
      </c>
      <c r="E10" s="221" t="s">
        <v>364</v>
      </c>
      <c r="F10" s="156">
        <v>2</v>
      </c>
      <c r="G10" s="17">
        <v>80</v>
      </c>
      <c r="H10" s="16"/>
      <c r="I10" s="17"/>
      <c r="J10" s="16">
        <v>15</v>
      </c>
      <c r="K10" s="83">
        <v>29</v>
      </c>
      <c r="L10" s="37"/>
      <c r="M10" s="18"/>
      <c r="N10" s="16"/>
      <c r="O10" s="84"/>
      <c r="P10" s="89"/>
      <c r="Q10" s="90"/>
      <c r="R10" s="89"/>
      <c r="S10" s="91"/>
      <c r="T10" s="39"/>
      <c r="U10" s="17"/>
      <c r="V10" s="39"/>
      <c r="W10" s="18"/>
      <c r="X10" s="39"/>
      <c r="Y10" s="84"/>
      <c r="Z10" s="16"/>
      <c r="AA10" s="17"/>
      <c r="AB10" s="106">
        <f t="shared" si="0"/>
        <v>123.5</v>
      </c>
      <c r="AC10" s="18">
        <f t="shared" si="1"/>
        <v>109</v>
      </c>
      <c r="AD10" s="107">
        <f t="shared" si="2"/>
        <v>8</v>
      </c>
      <c r="AE10" s="24">
        <v>2</v>
      </c>
    </row>
    <row r="11" spans="1:31" ht="18">
      <c r="A11" s="65"/>
      <c r="B11" s="166">
        <v>37217</v>
      </c>
      <c r="C11" s="211" t="s">
        <v>903</v>
      </c>
      <c r="D11" s="211" t="s">
        <v>297</v>
      </c>
      <c r="E11" s="211" t="s">
        <v>853</v>
      </c>
      <c r="F11" s="168"/>
      <c r="G11" s="17"/>
      <c r="H11" s="16">
        <v>4</v>
      </c>
      <c r="I11" s="17">
        <v>55</v>
      </c>
      <c r="J11" s="16"/>
      <c r="K11" s="83"/>
      <c r="L11" s="37">
        <v>3</v>
      </c>
      <c r="M11" s="18">
        <v>65</v>
      </c>
      <c r="N11" s="16"/>
      <c r="O11" s="84"/>
      <c r="P11" s="89"/>
      <c r="Q11" s="90"/>
      <c r="R11" s="89"/>
      <c r="S11" s="91"/>
      <c r="T11" s="39"/>
      <c r="U11" s="17"/>
      <c r="V11" s="39"/>
      <c r="W11" s="18"/>
      <c r="X11" s="39"/>
      <c r="Y11" s="84"/>
      <c r="Z11" s="16"/>
      <c r="AA11" s="17"/>
      <c r="AB11" s="106">
        <f t="shared" si="0"/>
        <v>120</v>
      </c>
      <c r="AC11" s="18">
        <f t="shared" si="1"/>
        <v>120</v>
      </c>
      <c r="AD11" s="107">
        <f t="shared" si="2"/>
        <v>9</v>
      </c>
      <c r="AE11" s="24">
        <v>2</v>
      </c>
    </row>
    <row r="12" spans="1:31" ht="18">
      <c r="A12" s="137" t="s">
        <v>741</v>
      </c>
      <c r="B12" s="138" t="s">
        <v>742</v>
      </c>
      <c r="C12" s="111" t="s">
        <v>743</v>
      </c>
      <c r="D12" s="111" t="s">
        <v>744</v>
      </c>
      <c r="E12" s="111" t="s">
        <v>728</v>
      </c>
      <c r="F12" s="155">
        <v>3</v>
      </c>
      <c r="G12" s="17">
        <v>65</v>
      </c>
      <c r="H12" s="16"/>
      <c r="I12" s="17"/>
      <c r="J12" s="16">
        <v>12</v>
      </c>
      <c r="K12" s="83">
        <v>34</v>
      </c>
      <c r="L12" s="37"/>
      <c r="M12" s="18"/>
      <c r="N12" s="16"/>
      <c r="O12" s="84"/>
      <c r="P12" s="89"/>
      <c r="Q12" s="90"/>
      <c r="R12" s="89"/>
      <c r="S12" s="91"/>
      <c r="T12" s="39"/>
      <c r="U12" s="17"/>
      <c r="V12" s="39"/>
      <c r="W12" s="18"/>
      <c r="X12" s="39"/>
      <c r="Y12" s="84"/>
      <c r="Z12" s="16"/>
      <c r="AA12" s="17"/>
      <c r="AB12" s="106">
        <f t="shared" si="0"/>
        <v>116</v>
      </c>
      <c r="AC12" s="18">
        <f t="shared" si="1"/>
        <v>99</v>
      </c>
      <c r="AD12" s="107">
        <f t="shared" si="2"/>
        <v>10</v>
      </c>
      <c r="AE12" s="24">
        <v>2</v>
      </c>
    </row>
    <row r="13" spans="1:31" ht="18">
      <c r="A13" s="65"/>
      <c r="B13" s="116"/>
      <c r="C13" s="60" t="s">
        <v>974</v>
      </c>
      <c r="D13" s="60" t="s">
        <v>975</v>
      </c>
      <c r="E13" s="223" t="s">
        <v>976</v>
      </c>
      <c r="F13" s="169"/>
      <c r="G13" s="17"/>
      <c r="H13" s="16"/>
      <c r="I13" s="17"/>
      <c r="J13" s="16">
        <v>6</v>
      </c>
      <c r="K13" s="83">
        <v>46</v>
      </c>
      <c r="L13" s="37">
        <v>9</v>
      </c>
      <c r="M13" s="18">
        <v>42</v>
      </c>
      <c r="N13" s="16"/>
      <c r="O13" s="84"/>
      <c r="P13" s="89"/>
      <c r="Q13" s="90"/>
      <c r="R13" s="89"/>
      <c r="S13" s="91"/>
      <c r="T13" s="39"/>
      <c r="U13" s="17"/>
      <c r="V13" s="39"/>
      <c r="W13" s="18"/>
      <c r="X13" s="39"/>
      <c r="Y13" s="84"/>
      <c r="Z13" s="16"/>
      <c r="AA13" s="17"/>
      <c r="AB13" s="106">
        <f t="shared" si="0"/>
        <v>111</v>
      </c>
      <c r="AC13" s="18">
        <f t="shared" si="1"/>
        <v>88</v>
      </c>
      <c r="AD13" s="107">
        <f t="shared" si="2"/>
        <v>11</v>
      </c>
      <c r="AE13" s="24">
        <v>2</v>
      </c>
    </row>
    <row r="14" spans="1:31" ht="18">
      <c r="A14" s="137" t="s">
        <v>745</v>
      </c>
      <c r="B14" s="138">
        <v>37164</v>
      </c>
      <c r="C14" s="111" t="s">
        <v>257</v>
      </c>
      <c r="D14" s="111" t="s">
        <v>65</v>
      </c>
      <c r="E14" s="111" t="s">
        <v>746</v>
      </c>
      <c r="F14" s="155">
        <v>4</v>
      </c>
      <c r="G14" s="17">
        <v>55</v>
      </c>
      <c r="H14" s="16"/>
      <c r="I14" s="17"/>
      <c r="J14" s="16">
        <v>14</v>
      </c>
      <c r="K14" s="83">
        <v>30</v>
      </c>
      <c r="L14" s="37"/>
      <c r="M14" s="18"/>
      <c r="N14" s="16"/>
      <c r="O14" s="84"/>
      <c r="P14" s="89"/>
      <c r="Q14" s="90"/>
      <c r="R14" s="89"/>
      <c r="S14" s="91"/>
      <c r="T14" s="39"/>
      <c r="U14" s="17"/>
      <c r="V14" s="39"/>
      <c r="W14" s="18"/>
      <c r="X14" s="39"/>
      <c r="Y14" s="84"/>
      <c r="Z14" s="16"/>
      <c r="AA14" s="17"/>
      <c r="AB14" s="106">
        <f t="shared" si="0"/>
        <v>100</v>
      </c>
      <c r="AC14" s="18">
        <f t="shared" si="1"/>
        <v>85</v>
      </c>
      <c r="AD14" s="107">
        <f t="shared" si="2"/>
        <v>12</v>
      </c>
      <c r="AE14" s="24">
        <v>2</v>
      </c>
    </row>
    <row r="15" spans="1:31" ht="18">
      <c r="A15" s="65"/>
      <c r="B15" s="116"/>
      <c r="C15" s="211" t="s">
        <v>972</v>
      </c>
      <c r="D15" s="211" t="s">
        <v>973</v>
      </c>
      <c r="E15" s="211" t="s">
        <v>950</v>
      </c>
      <c r="F15" s="168"/>
      <c r="G15" s="17"/>
      <c r="H15" s="16"/>
      <c r="I15" s="17"/>
      <c r="J15" s="16">
        <v>4</v>
      </c>
      <c r="K15" s="83">
        <v>55</v>
      </c>
      <c r="L15" s="37"/>
      <c r="M15" s="18"/>
      <c r="N15" s="16"/>
      <c r="O15" s="84"/>
      <c r="P15" s="89"/>
      <c r="Q15" s="90"/>
      <c r="R15" s="89"/>
      <c r="S15" s="91"/>
      <c r="T15" s="39"/>
      <c r="U15" s="17"/>
      <c r="V15" s="39"/>
      <c r="W15" s="18"/>
      <c r="X15" s="39"/>
      <c r="Y15" s="84"/>
      <c r="Z15" s="16"/>
      <c r="AA15" s="17"/>
      <c r="AB15" s="106">
        <f t="shared" si="0"/>
        <v>82.5</v>
      </c>
      <c r="AC15" s="18">
        <f t="shared" si="1"/>
        <v>55</v>
      </c>
      <c r="AD15" s="107">
        <f t="shared" si="2"/>
        <v>13</v>
      </c>
      <c r="AE15" s="24">
        <v>1</v>
      </c>
    </row>
    <row r="16" spans="1:31" ht="18">
      <c r="A16" s="65"/>
      <c r="B16" s="65"/>
      <c r="C16" s="11" t="s">
        <v>881</v>
      </c>
      <c r="D16" s="11" t="s">
        <v>1107</v>
      </c>
      <c r="E16" s="11" t="s">
        <v>845</v>
      </c>
      <c r="F16" s="169"/>
      <c r="G16" s="17"/>
      <c r="H16" s="16"/>
      <c r="I16" s="17"/>
      <c r="J16" s="16"/>
      <c r="K16" s="83"/>
      <c r="L16" s="37">
        <v>2</v>
      </c>
      <c r="M16" s="18">
        <v>80</v>
      </c>
      <c r="N16" s="16"/>
      <c r="O16" s="84"/>
      <c r="P16" s="89"/>
      <c r="Q16" s="90"/>
      <c r="R16" s="89"/>
      <c r="S16" s="91"/>
      <c r="T16" s="39"/>
      <c r="U16" s="17"/>
      <c r="V16" s="39"/>
      <c r="W16" s="18"/>
      <c r="X16" s="39"/>
      <c r="Y16" s="84"/>
      <c r="Z16" s="16"/>
      <c r="AA16" s="17"/>
      <c r="AB16" s="106">
        <f t="shared" si="0"/>
        <v>80</v>
      </c>
      <c r="AC16" s="18">
        <f t="shared" si="1"/>
        <v>80</v>
      </c>
      <c r="AD16" s="107">
        <f t="shared" si="2"/>
        <v>14</v>
      </c>
      <c r="AE16" s="57">
        <v>1</v>
      </c>
    </row>
    <row r="17" spans="1:31" ht="18">
      <c r="A17" s="137" t="s">
        <v>735</v>
      </c>
      <c r="B17" s="138" t="s">
        <v>736</v>
      </c>
      <c r="C17" s="111" t="s">
        <v>87</v>
      </c>
      <c r="D17" s="111" t="s">
        <v>737</v>
      </c>
      <c r="E17" s="111" t="s">
        <v>353</v>
      </c>
      <c r="F17" s="156">
        <v>2</v>
      </c>
      <c r="G17" s="17">
        <v>80</v>
      </c>
      <c r="H17" s="16"/>
      <c r="I17" s="17"/>
      <c r="J17" s="16"/>
      <c r="K17" s="83"/>
      <c r="L17" s="37"/>
      <c r="M17" s="18"/>
      <c r="N17" s="16"/>
      <c r="O17" s="84"/>
      <c r="P17" s="89"/>
      <c r="Q17" s="90"/>
      <c r="R17" s="89"/>
      <c r="S17" s="91"/>
      <c r="T17" s="39"/>
      <c r="U17" s="17"/>
      <c r="V17" s="39"/>
      <c r="W17" s="18"/>
      <c r="X17" s="39"/>
      <c r="Y17" s="84"/>
      <c r="Z17" s="16"/>
      <c r="AA17" s="17"/>
      <c r="AB17" s="106">
        <f t="shared" si="0"/>
        <v>80</v>
      </c>
      <c r="AC17" s="18">
        <f t="shared" si="1"/>
        <v>80</v>
      </c>
      <c r="AD17" s="107">
        <f t="shared" si="2"/>
        <v>15</v>
      </c>
      <c r="AE17" s="24">
        <v>1</v>
      </c>
    </row>
    <row r="18" spans="1:31" ht="18">
      <c r="A18" s="65"/>
      <c r="B18" s="116"/>
      <c r="C18" s="60" t="s">
        <v>977</v>
      </c>
      <c r="D18" s="60" t="s">
        <v>256</v>
      </c>
      <c r="E18" s="60" t="s">
        <v>728</v>
      </c>
      <c r="F18" s="169"/>
      <c r="G18" s="17"/>
      <c r="H18" s="16"/>
      <c r="I18" s="17"/>
      <c r="J18" s="16">
        <v>7</v>
      </c>
      <c r="K18" s="83">
        <v>44</v>
      </c>
      <c r="L18" s="37"/>
      <c r="M18" s="18"/>
      <c r="N18" s="16"/>
      <c r="O18" s="84"/>
      <c r="P18" s="89"/>
      <c r="Q18" s="90"/>
      <c r="R18" s="89"/>
      <c r="S18" s="91"/>
      <c r="T18" s="39"/>
      <c r="U18" s="17"/>
      <c r="V18" s="39"/>
      <c r="W18" s="18"/>
      <c r="X18" s="39"/>
      <c r="Y18" s="84"/>
      <c r="Z18" s="16"/>
      <c r="AA18" s="17"/>
      <c r="AB18" s="106">
        <f t="shared" si="0"/>
        <v>66</v>
      </c>
      <c r="AC18" s="18">
        <f t="shared" si="1"/>
        <v>44</v>
      </c>
      <c r="AD18" s="107">
        <f t="shared" si="2"/>
        <v>16</v>
      </c>
      <c r="AE18" s="24">
        <v>1</v>
      </c>
    </row>
    <row r="19" spans="1:31" ht="18">
      <c r="A19" s="65"/>
      <c r="B19" s="166">
        <v>37562</v>
      </c>
      <c r="C19" s="211" t="s">
        <v>843</v>
      </c>
      <c r="D19" s="211" t="s">
        <v>902</v>
      </c>
      <c r="E19" s="211" t="s">
        <v>845</v>
      </c>
      <c r="F19" s="168"/>
      <c r="G19" s="17"/>
      <c r="H19" s="16">
        <v>3</v>
      </c>
      <c r="I19" s="17">
        <v>65</v>
      </c>
      <c r="J19" s="16"/>
      <c r="K19" s="83"/>
      <c r="L19" s="37"/>
      <c r="M19" s="18"/>
      <c r="N19" s="16"/>
      <c r="O19" s="84"/>
      <c r="P19" s="89"/>
      <c r="Q19" s="90"/>
      <c r="R19" s="89"/>
      <c r="S19" s="91"/>
      <c r="T19" s="39"/>
      <c r="U19" s="17"/>
      <c r="V19" s="39"/>
      <c r="W19" s="18"/>
      <c r="X19" s="39"/>
      <c r="Y19" s="84"/>
      <c r="Z19" s="16"/>
      <c r="AA19" s="17"/>
      <c r="AB19" s="106">
        <f t="shared" si="0"/>
        <v>65</v>
      </c>
      <c r="AC19" s="18">
        <f t="shared" si="1"/>
        <v>65</v>
      </c>
      <c r="AD19" s="107">
        <f t="shared" si="2"/>
        <v>17</v>
      </c>
      <c r="AE19" s="24">
        <v>1</v>
      </c>
    </row>
    <row r="20" spans="1:31" ht="18">
      <c r="A20" s="65"/>
      <c r="B20" s="183"/>
      <c r="C20" s="224" t="s">
        <v>978</v>
      </c>
      <c r="D20" s="211" t="s">
        <v>979</v>
      </c>
      <c r="E20" s="211" t="s">
        <v>728</v>
      </c>
      <c r="F20" s="169"/>
      <c r="G20" s="17"/>
      <c r="H20" s="16"/>
      <c r="I20" s="17"/>
      <c r="J20" s="16">
        <v>8</v>
      </c>
      <c r="K20" s="83">
        <v>42</v>
      </c>
      <c r="L20" s="37"/>
      <c r="M20" s="18"/>
      <c r="N20" s="16"/>
      <c r="O20" s="84"/>
      <c r="P20" s="89"/>
      <c r="Q20" s="90"/>
      <c r="R20" s="89"/>
      <c r="S20" s="91"/>
      <c r="T20" s="39"/>
      <c r="U20" s="17"/>
      <c r="V20" s="39"/>
      <c r="W20" s="18"/>
      <c r="X20" s="39"/>
      <c r="Y20" s="84"/>
      <c r="Z20" s="16"/>
      <c r="AA20" s="17"/>
      <c r="AB20" s="106">
        <f t="shared" si="0"/>
        <v>63</v>
      </c>
      <c r="AC20" s="18">
        <f t="shared" si="1"/>
        <v>42</v>
      </c>
      <c r="AD20" s="107">
        <f t="shared" si="2"/>
        <v>18</v>
      </c>
      <c r="AE20" s="77">
        <v>1</v>
      </c>
    </row>
    <row r="21" spans="1:31" ht="18">
      <c r="A21" s="70"/>
      <c r="B21" s="184"/>
      <c r="C21" s="226" t="s">
        <v>980</v>
      </c>
      <c r="D21" s="56" t="s">
        <v>438</v>
      </c>
      <c r="E21" s="60" t="s">
        <v>728</v>
      </c>
      <c r="F21" s="169"/>
      <c r="G21" s="17"/>
      <c r="H21" s="16"/>
      <c r="I21" s="17"/>
      <c r="J21" s="16">
        <v>9</v>
      </c>
      <c r="K21" s="83">
        <v>40</v>
      </c>
      <c r="L21" s="37"/>
      <c r="M21" s="18"/>
      <c r="N21" s="16"/>
      <c r="O21" s="84"/>
      <c r="P21" s="89"/>
      <c r="Q21" s="90"/>
      <c r="R21" s="89"/>
      <c r="S21" s="91"/>
      <c r="T21" s="39"/>
      <c r="U21" s="17"/>
      <c r="V21" s="39"/>
      <c r="W21" s="18"/>
      <c r="X21" s="39"/>
      <c r="Y21" s="84"/>
      <c r="Z21" s="16"/>
      <c r="AA21" s="17"/>
      <c r="AB21" s="106">
        <f t="shared" si="0"/>
        <v>60</v>
      </c>
      <c r="AC21" s="18">
        <f t="shared" si="1"/>
        <v>40</v>
      </c>
      <c r="AD21" s="107">
        <f t="shared" si="2"/>
        <v>19</v>
      </c>
      <c r="AE21" s="24">
        <v>1</v>
      </c>
    </row>
    <row r="22" spans="1:31" ht="18">
      <c r="A22" s="65"/>
      <c r="B22" s="116"/>
      <c r="C22" s="224" t="s">
        <v>1096</v>
      </c>
      <c r="D22" s="211" t="s">
        <v>254</v>
      </c>
      <c r="E22" s="211" t="s">
        <v>318</v>
      </c>
      <c r="F22" s="168"/>
      <c r="G22" s="17"/>
      <c r="H22" s="16"/>
      <c r="I22" s="17"/>
      <c r="J22" s="16"/>
      <c r="K22" s="83"/>
      <c r="L22" s="37">
        <v>4</v>
      </c>
      <c r="M22" s="18">
        <v>55</v>
      </c>
      <c r="N22" s="16"/>
      <c r="O22" s="84"/>
      <c r="P22" s="89"/>
      <c r="Q22" s="90"/>
      <c r="R22" s="89"/>
      <c r="S22" s="91"/>
      <c r="T22" s="39"/>
      <c r="U22" s="17"/>
      <c r="V22" s="39"/>
      <c r="W22" s="18"/>
      <c r="X22" s="39"/>
      <c r="Y22" s="84"/>
      <c r="Z22" s="16"/>
      <c r="AA22" s="17"/>
      <c r="AB22" s="106">
        <f t="shared" si="0"/>
        <v>55</v>
      </c>
      <c r="AC22" s="18">
        <f t="shared" si="1"/>
        <v>55</v>
      </c>
      <c r="AD22" s="107">
        <f t="shared" si="2"/>
        <v>20</v>
      </c>
      <c r="AE22" s="24">
        <v>1</v>
      </c>
    </row>
    <row r="23" spans="1:31" ht="18">
      <c r="A23" s="65"/>
      <c r="B23" s="116"/>
      <c r="C23" s="215" t="s">
        <v>1097</v>
      </c>
      <c r="D23" s="60" t="s">
        <v>1098</v>
      </c>
      <c r="E23" s="60" t="s">
        <v>318</v>
      </c>
      <c r="F23" s="169"/>
      <c r="G23" s="17"/>
      <c r="H23" s="16"/>
      <c r="I23" s="17"/>
      <c r="J23" s="16"/>
      <c r="K23" s="83"/>
      <c r="L23" s="37">
        <v>4</v>
      </c>
      <c r="M23" s="18">
        <v>55</v>
      </c>
      <c r="N23" s="16"/>
      <c r="O23" s="84"/>
      <c r="P23" s="89"/>
      <c r="Q23" s="90"/>
      <c r="R23" s="89"/>
      <c r="S23" s="91"/>
      <c r="T23" s="39"/>
      <c r="U23" s="17"/>
      <c r="V23" s="39"/>
      <c r="W23" s="18"/>
      <c r="X23" s="39"/>
      <c r="Y23" s="84"/>
      <c r="Z23" s="16"/>
      <c r="AA23" s="17"/>
      <c r="AB23" s="106">
        <f t="shared" si="0"/>
        <v>55</v>
      </c>
      <c r="AC23" s="18">
        <f t="shared" si="1"/>
        <v>55</v>
      </c>
      <c r="AD23" s="107">
        <f t="shared" si="2"/>
        <v>21</v>
      </c>
      <c r="AE23" s="24">
        <v>1</v>
      </c>
    </row>
    <row r="24" spans="1:31" ht="18">
      <c r="A24" s="65"/>
      <c r="B24" s="116"/>
      <c r="C24" s="224" t="s">
        <v>1092</v>
      </c>
      <c r="D24" s="211" t="s">
        <v>206</v>
      </c>
      <c r="E24" s="211" t="s">
        <v>1007</v>
      </c>
      <c r="F24" s="168"/>
      <c r="G24" s="17"/>
      <c r="H24" s="16"/>
      <c r="I24" s="17"/>
      <c r="J24" s="16"/>
      <c r="K24" s="83"/>
      <c r="L24" s="37">
        <v>5</v>
      </c>
      <c r="M24" s="18">
        <v>50</v>
      </c>
      <c r="N24" s="16"/>
      <c r="O24" s="84"/>
      <c r="P24" s="89"/>
      <c r="Q24" s="90"/>
      <c r="R24" s="89"/>
      <c r="S24" s="91"/>
      <c r="T24" s="39"/>
      <c r="U24" s="17"/>
      <c r="V24" s="39"/>
      <c r="W24" s="18"/>
      <c r="X24" s="39"/>
      <c r="Y24" s="84"/>
      <c r="Z24" s="16"/>
      <c r="AA24" s="17"/>
      <c r="AB24" s="106">
        <f t="shared" si="0"/>
        <v>50</v>
      </c>
      <c r="AC24" s="18">
        <f t="shared" si="1"/>
        <v>50</v>
      </c>
      <c r="AD24" s="107">
        <f t="shared" si="2"/>
        <v>22</v>
      </c>
      <c r="AE24" s="24">
        <v>1</v>
      </c>
    </row>
    <row r="25" spans="1:31" ht="18">
      <c r="B25" s="118"/>
      <c r="C25" s="69" t="s">
        <v>1112</v>
      </c>
      <c r="D25" s="69" t="s">
        <v>1113</v>
      </c>
      <c r="E25" s="11" t="s">
        <v>1007</v>
      </c>
      <c r="F25" s="169"/>
      <c r="G25" s="17"/>
      <c r="H25" s="16"/>
      <c r="I25" s="17"/>
      <c r="J25" s="16"/>
      <c r="K25" s="83"/>
      <c r="L25" s="37">
        <v>5</v>
      </c>
      <c r="M25" s="18">
        <v>50</v>
      </c>
      <c r="N25" s="16"/>
      <c r="O25" s="84"/>
      <c r="P25" s="89"/>
      <c r="Q25" s="90"/>
      <c r="R25" s="89"/>
      <c r="S25" s="91"/>
      <c r="T25" s="39"/>
      <c r="U25" s="17"/>
      <c r="V25" s="39"/>
      <c r="W25" s="18"/>
      <c r="X25" s="39"/>
      <c r="Y25" s="84"/>
      <c r="Z25" s="16"/>
      <c r="AA25" s="17"/>
      <c r="AB25" s="106">
        <f t="shared" si="0"/>
        <v>50</v>
      </c>
      <c r="AC25" s="18">
        <f t="shared" si="1"/>
        <v>50</v>
      </c>
      <c r="AD25" s="107">
        <f t="shared" si="2"/>
        <v>23</v>
      </c>
      <c r="AE25" s="77">
        <v>1</v>
      </c>
    </row>
    <row r="26" spans="1:31" ht="18">
      <c r="A26" s="65"/>
      <c r="B26" s="65"/>
      <c r="C26" s="69" t="s">
        <v>1112</v>
      </c>
      <c r="D26" s="69" t="s">
        <v>1114</v>
      </c>
      <c r="E26" s="11" t="s">
        <v>1007</v>
      </c>
      <c r="F26" s="169"/>
      <c r="G26" s="17"/>
      <c r="H26" s="16"/>
      <c r="I26" s="17"/>
      <c r="J26" s="16"/>
      <c r="K26" s="83"/>
      <c r="L26" s="37">
        <v>5</v>
      </c>
      <c r="M26" s="18">
        <v>50</v>
      </c>
      <c r="N26" s="16"/>
      <c r="O26" s="84"/>
      <c r="P26" s="89"/>
      <c r="Q26" s="90"/>
      <c r="R26" s="89"/>
      <c r="S26" s="91"/>
      <c r="T26" s="39"/>
      <c r="U26" s="17"/>
      <c r="V26" s="39"/>
      <c r="W26" s="18"/>
      <c r="X26" s="39"/>
      <c r="Y26" s="84"/>
      <c r="Z26" s="16"/>
      <c r="AA26" s="17"/>
      <c r="AB26" s="106">
        <f t="shared" si="0"/>
        <v>50</v>
      </c>
      <c r="AC26" s="18">
        <f t="shared" si="1"/>
        <v>50</v>
      </c>
      <c r="AD26" s="107">
        <f t="shared" si="2"/>
        <v>24</v>
      </c>
      <c r="AE26" s="77">
        <v>1</v>
      </c>
    </row>
    <row r="27" spans="1:31" ht="18">
      <c r="A27" s="65"/>
      <c r="B27" s="166">
        <v>36663</v>
      </c>
      <c r="C27" s="211" t="s">
        <v>936</v>
      </c>
      <c r="D27" s="211" t="s">
        <v>937</v>
      </c>
      <c r="E27" s="211" t="s">
        <v>833</v>
      </c>
      <c r="F27" s="168"/>
      <c r="G27" s="17"/>
      <c r="H27" s="16">
        <v>5</v>
      </c>
      <c r="I27" s="17">
        <v>50</v>
      </c>
      <c r="J27" s="16"/>
      <c r="K27" s="83"/>
      <c r="L27" s="37"/>
      <c r="M27" s="18"/>
      <c r="N27" s="16"/>
      <c r="O27" s="84"/>
      <c r="P27" s="89"/>
      <c r="Q27" s="90"/>
      <c r="R27" s="89"/>
      <c r="S27" s="91"/>
      <c r="T27" s="39"/>
      <c r="U27" s="17"/>
      <c r="V27" s="39"/>
      <c r="W27" s="18"/>
      <c r="X27" s="39"/>
      <c r="Y27" s="84"/>
      <c r="Z27" s="16"/>
      <c r="AA27" s="17"/>
      <c r="AB27" s="106">
        <f t="shared" si="0"/>
        <v>50</v>
      </c>
      <c r="AC27" s="18">
        <f t="shared" si="1"/>
        <v>50</v>
      </c>
      <c r="AD27" s="107">
        <f t="shared" si="2"/>
        <v>25</v>
      </c>
      <c r="AE27" s="24">
        <v>1</v>
      </c>
    </row>
    <row r="28" spans="1:31" ht="18">
      <c r="A28" s="65"/>
      <c r="B28" s="116"/>
      <c r="C28" s="211" t="s">
        <v>981</v>
      </c>
      <c r="D28" s="211" t="s">
        <v>982</v>
      </c>
      <c r="E28" s="211" t="s">
        <v>728</v>
      </c>
      <c r="F28" s="168"/>
      <c r="G28" s="17"/>
      <c r="H28" s="16"/>
      <c r="I28" s="17"/>
      <c r="J28" s="16">
        <v>13</v>
      </c>
      <c r="K28" s="83">
        <v>32</v>
      </c>
      <c r="L28" s="37"/>
      <c r="M28" s="18"/>
      <c r="N28" s="16"/>
      <c r="O28" s="84"/>
      <c r="P28" s="89"/>
      <c r="Q28" s="90"/>
      <c r="R28" s="89"/>
      <c r="S28" s="91"/>
      <c r="T28" s="39"/>
      <c r="U28" s="17"/>
      <c r="V28" s="39"/>
      <c r="W28" s="18"/>
      <c r="X28" s="39"/>
      <c r="Y28" s="84"/>
      <c r="Z28" s="16"/>
      <c r="AA28" s="17"/>
      <c r="AB28" s="106">
        <f t="shared" si="0"/>
        <v>48</v>
      </c>
      <c r="AC28" s="18">
        <f t="shared" si="1"/>
        <v>32</v>
      </c>
      <c r="AD28" s="107">
        <f t="shared" si="2"/>
        <v>26</v>
      </c>
      <c r="AE28" s="24">
        <v>1</v>
      </c>
    </row>
    <row r="29" spans="1:31" ht="18">
      <c r="A29" s="65"/>
      <c r="B29" s="65"/>
      <c r="C29" s="60" t="s">
        <v>38</v>
      </c>
      <c r="D29" s="60" t="s">
        <v>995</v>
      </c>
      <c r="E29" s="60" t="s">
        <v>833</v>
      </c>
      <c r="F29" s="169"/>
      <c r="G29" s="17"/>
      <c r="H29" s="16"/>
      <c r="I29" s="17"/>
      <c r="J29" s="16"/>
      <c r="K29" s="83"/>
      <c r="L29" s="37">
        <v>10</v>
      </c>
      <c r="M29" s="18">
        <v>40</v>
      </c>
      <c r="N29" s="16"/>
      <c r="O29" s="84"/>
      <c r="P29" s="89"/>
      <c r="Q29" s="90"/>
      <c r="R29" s="89"/>
      <c r="S29" s="91"/>
      <c r="T29" s="39"/>
      <c r="U29" s="17"/>
      <c r="V29" s="39"/>
      <c r="W29" s="18"/>
      <c r="X29" s="39"/>
      <c r="Y29" s="84"/>
      <c r="Z29" s="16"/>
      <c r="AA29" s="17"/>
      <c r="AB29" s="106">
        <f t="shared" si="0"/>
        <v>40</v>
      </c>
      <c r="AC29" s="18">
        <f t="shared" si="1"/>
        <v>40</v>
      </c>
      <c r="AD29" s="107">
        <f t="shared" si="2"/>
        <v>27</v>
      </c>
      <c r="AE29" s="57">
        <v>1</v>
      </c>
    </row>
    <row r="30" spans="1:31" ht="18">
      <c r="A30" s="65"/>
      <c r="B30" s="116"/>
      <c r="C30" s="224" t="s">
        <v>1090</v>
      </c>
      <c r="D30" s="211" t="s">
        <v>1091</v>
      </c>
      <c r="E30" s="211" t="s">
        <v>1052</v>
      </c>
      <c r="F30" s="168"/>
      <c r="G30" s="17"/>
      <c r="H30" s="16"/>
      <c r="I30" s="17"/>
      <c r="J30" s="16"/>
      <c r="K30" s="83"/>
      <c r="L30" s="37">
        <v>1</v>
      </c>
      <c r="M30" s="18">
        <v>0</v>
      </c>
      <c r="N30" s="16"/>
      <c r="O30" s="84"/>
      <c r="P30" s="89"/>
      <c r="Q30" s="90"/>
      <c r="R30" s="89"/>
      <c r="S30" s="91"/>
      <c r="T30" s="39"/>
      <c r="U30" s="17"/>
      <c r="V30" s="39"/>
      <c r="W30" s="18"/>
      <c r="X30" s="39"/>
      <c r="Y30" s="84"/>
      <c r="Z30" s="16"/>
      <c r="AA30" s="17"/>
      <c r="AB30" s="106">
        <f t="shared" si="0"/>
        <v>0</v>
      </c>
      <c r="AC30" s="18">
        <f t="shared" si="1"/>
        <v>0</v>
      </c>
      <c r="AD30" s="107">
        <f t="shared" si="2"/>
        <v>28</v>
      </c>
      <c r="AE30" s="24">
        <v>1</v>
      </c>
    </row>
    <row r="31" spans="1:31" ht="18">
      <c r="A31" s="65"/>
      <c r="B31" s="96"/>
      <c r="C31" s="141"/>
      <c r="D31" s="65"/>
      <c r="E31" s="65"/>
      <c r="F31" s="169"/>
      <c r="G31" s="17"/>
      <c r="H31" s="16"/>
      <c r="I31" s="17"/>
      <c r="J31" s="16"/>
      <c r="K31" s="83"/>
      <c r="L31" s="37"/>
      <c r="M31" s="18"/>
      <c r="N31" s="16"/>
      <c r="O31" s="84"/>
      <c r="P31" s="89"/>
      <c r="Q31" s="90"/>
      <c r="R31" s="89"/>
      <c r="S31" s="91"/>
      <c r="T31" s="39"/>
      <c r="U31" s="17"/>
      <c r="V31" s="39"/>
      <c r="W31" s="18"/>
      <c r="X31" s="39"/>
      <c r="Y31" s="84"/>
      <c r="Z31" s="16"/>
      <c r="AA31" s="17"/>
      <c r="AB31" s="106">
        <f t="shared" si="0"/>
        <v>0</v>
      </c>
      <c r="AC31" s="18">
        <f t="shared" si="1"/>
        <v>0</v>
      </c>
      <c r="AD31" s="107">
        <f t="shared" si="2"/>
        <v>29</v>
      </c>
      <c r="AE31" s="25"/>
    </row>
    <row r="32" spans="1:31" ht="18">
      <c r="A32" s="65"/>
      <c r="B32" s="184"/>
      <c r="C32" s="70"/>
      <c r="D32" s="70"/>
      <c r="E32" s="11"/>
      <c r="F32" s="169"/>
      <c r="G32" s="17"/>
      <c r="H32" s="16"/>
      <c r="I32" s="17"/>
      <c r="J32" s="16"/>
      <c r="K32" s="83"/>
      <c r="L32" s="37"/>
      <c r="M32" s="18"/>
      <c r="N32" s="16"/>
      <c r="O32" s="84"/>
      <c r="P32" s="89"/>
      <c r="Q32" s="90"/>
      <c r="R32" s="89"/>
      <c r="S32" s="91"/>
      <c r="T32" s="39"/>
      <c r="U32" s="17"/>
      <c r="V32" s="39"/>
      <c r="W32" s="18"/>
      <c r="X32" s="39"/>
      <c r="Y32" s="84"/>
      <c r="Z32" s="16"/>
      <c r="AA32" s="17"/>
      <c r="AB32" s="106">
        <f t="shared" si="0"/>
        <v>0</v>
      </c>
      <c r="AC32" s="18">
        <f t="shared" si="1"/>
        <v>0</v>
      </c>
      <c r="AD32" s="107">
        <f t="shared" si="2"/>
        <v>30</v>
      </c>
      <c r="AE32" s="57"/>
    </row>
    <row r="33" spans="1:30" ht="18">
      <c r="A33" s="65"/>
      <c r="B33" s="65"/>
      <c r="C33" s="40"/>
      <c r="D33" s="12"/>
      <c r="E33" s="11"/>
      <c r="F33" s="169"/>
      <c r="G33" s="17"/>
      <c r="H33" s="16"/>
      <c r="I33" s="17"/>
      <c r="J33" s="16"/>
      <c r="K33" s="83"/>
      <c r="L33" s="37"/>
      <c r="M33" s="18"/>
      <c r="N33" s="16"/>
      <c r="O33" s="84"/>
      <c r="P33" s="89"/>
      <c r="Q33" s="90"/>
      <c r="R33" s="89"/>
      <c r="S33" s="91"/>
      <c r="T33" s="39"/>
      <c r="U33" s="17"/>
      <c r="V33" s="39"/>
      <c r="W33" s="18"/>
      <c r="X33" s="39"/>
      <c r="Y33" s="84"/>
      <c r="Z33" s="16"/>
      <c r="AA33" s="17"/>
      <c r="AB33" s="106">
        <f t="shared" si="0"/>
        <v>0</v>
      </c>
      <c r="AC33" s="18">
        <f t="shared" si="1"/>
        <v>0</v>
      </c>
      <c r="AD33" s="107">
        <f t="shared" si="2"/>
        <v>31</v>
      </c>
    </row>
    <row r="34" spans="1:30" ht="18">
      <c r="A34" s="65"/>
      <c r="B34" s="65"/>
      <c r="C34" s="40"/>
      <c r="D34" s="12"/>
      <c r="E34" s="11"/>
      <c r="F34" s="169"/>
      <c r="G34" s="17"/>
      <c r="H34" s="16"/>
      <c r="I34" s="17"/>
      <c r="J34" s="16"/>
      <c r="K34" s="83"/>
      <c r="L34" s="37"/>
      <c r="M34" s="18"/>
      <c r="N34" s="16"/>
      <c r="O34" s="84"/>
      <c r="P34" s="89"/>
      <c r="Q34" s="90"/>
      <c r="R34" s="89"/>
      <c r="S34" s="91"/>
      <c r="T34" s="39"/>
      <c r="U34" s="17"/>
      <c r="V34" s="39"/>
      <c r="W34" s="18"/>
      <c r="X34" s="39"/>
      <c r="Y34" s="84"/>
      <c r="Z34" s="16"/>
      <c r="AA34" s="17"/>
      <c r="AB34" s="106">
        <f t="shared" si="0"/>
        <v>0</v>
      </c>
      <c r="AC34" s="18">
        <f t="shared" si="1"/>
        <v>0</v>
      </c>
      <c r="AD34" s="107">
        <f t="shared" si="2"/>
        <v>32</v>
      </c>
    </row>
    <row r="35" spans="1:30" ht="18">
      <c r="A35" s="65"/>
      <c r="B35" s="65"/>
      <c r="C35" s="40"/>
      <c r="D35" s="12"/>
      <c r="E35" s="11"/>
      <c r="F35" s="169"/>
      <c r="G35" s="17"/>
      <c r="H35" s="16"/>
      <c r="I35" s="17"/>
      <c r="J35" s="16"/>
      <c r="K35" s="83"/>
      <c r="L35" s="37"/>
      <c r="M35" s="18"/>
      <c r="N35" s="16"/>
      <c r="O35" s="84"/>
      <c r="P35" s="89"/>
      <c r="Q35" s="90"/>
      <c r="R35" s="89"/>
      <c r="S35" s="91"/>
      <c r="T35" s="39"/>
      <c r="U35" s="17"/>
      <c r="V35" s="39"/>
      <c r="W35" s="18"/>
      <c r="X35" s="39"/>
      <c r="Y35" s="84"/>
      <c r="Z35" s="16"/>
      <c r="AA35" s="17"/>
      <c r="AB35" s="106">
        <f t="shared" si="0"/>
        <v>0</v>
      </c>
      <c r="AC35" s="18">
        <f t="shared" si="1"/>
        <v>0</v>
      </c>
      <c r="AD35" s="107">
        <f t="shared" si="2"/>
        <v>33</v>
      </c>
    </row>
    <row r="36" spans="1:30" ht="18">
      <c r="A36" s="65"/>
      <c r="B36" s="65"/>
      <c r="C36" s="40"/>
      <c r="D36" s="12"/>
      <c r="E36" s="11"/>
      <c r="F36" s="169"/>
      <c r="G36" s="17"/>
      <c r="H36" s="16"/>
      <c r="I36" s="17"/>
      <c r="J36" s="16"/>
      <c r="K36" s="83"/>
      <c r="L36" s="37"/>
      <c r="M36" s="18"/>
      <c r="N36" s="16"/>
      <c r="O36" s="84"/>
      <c r="P36" s="89"/>
      <c r="Q36" s="90"/>
      <c r="R36" s="89"/>
      <c r="S36" s="91"/>
      <c r="T36" s="39"/>
      <c r="U36" s="17"/>
      <c r="V36" s="39"/>
      <c r="W36" s="18"/>
      <c r="X36" s="39"/>
      <c r="Y36" s="84"/>
      <c r="Z36" s="16"/>
      <c r="AA36" s="17"/>
      <c r="AB36" s="106">
        <f t="shared" si="0"/>
        <v>0</v>
      </c>
      <c r="AC36" s="18">
        <f t="shared" si="1"/>
        <v>0</v>
      </c>
      <c r="AD36" s="107">
        <f t="shared" si="2"/>
        <v>34</v>
      </c>
    </row>
    <row r="37" spans="1:30" ht="18">
      <c r="A37" s="65"/>
      <c r="B37" s="65"/>
      <c r="C37" s="40"/>
      <c r="D37" s="12"/>
      <c r="E37" s="11"/>
      <c r="F37" s="169"/>
      <c r="G37" s="17"/>
      <c r="H37" s="16"/>
      <c r="I37" s="17"/>
      <c r="J37" s="16"/>
      <c r="K37" s="83"/>
      <c r="L37" s="37"/>
      <c r="M37" s="18"/>
      <c r="N37" s="16"/>
      <c r="O37" s="84"/>
      <c r="P37" s="89"/>
      <c r="Q37" s="90"/>
      <c r="R37" s="89"/>
      <c r="S37" s="91"/>
      <c r="T37" s="39"/>
      <c r="U37" s="17"/>
      <c r="V37" s="39"/>
      <c r="W37" s="18"/>
      <c r="X37" s="39"/>
      <c r="Y37" s="84"/>
      <c r="Z37" s="16"/>
      <c r="AA37" s="17"/>
      <c r="AB37" s="106">
        <f t="shared" si="0"/>
        <v>0</v>
      </c>
      <c r="AC37" s="18">
        <f t="shared" si="1"/>
        <v>0</v>
      </c>
      <c r="AD37" s="107">
        <f t="shared" si="2"/>
        <v>35</v>
      </c>
    </row>
    <row r="38" spans="1:30" ht="18">
      <c r="A38" s="65"/>
      <c r="B38" s="65"/>
      <c r="C38" s="40"/>
      <c r="D38" s="12"/>
      <c r="E38" s="11"/>
      <c r="F38" s="169"/>
      <c r="G38" s="17"/>
      <c r="H38" s="16"/>
      <c r="I38" s="17"/>
      <c r="J38" s="16"/>
      <c r="K38" s="83"/>
      <c r="L38" s="37"/>
      <c r="M38" s="18"/>
      <c r="N38" s="16"/>
      <c r="O38" s="84"/>
      <c r="P38" s="89"/>
      <c r="Q38" s="90"/>
      <c r="R38" s="89"/>
      <c r="S38" s="91"/>
      <c r="T38" s="39"/>
      <c r="U38" s="17"/>
      <c r="V38" s="39"/>
      <c r="W38" s="18"/>
      <c r="X38" s="39"/>
      <c r="Y38" s="84"/>
      <c r="Z38" s="16"/>
      <c r="AA38" s="17"/>
      <c r="AB38" s="106">
        <f t="shared" si="0"/>
        <v>0</v>
      </c>
      <c r="AC38" s="18">
        <f t="shared" si="1"/>
        <v>0</v>
      </c>
      <c r="AD38" s="107">
        <f t="shared" si="2"/>
        <v>36</v>
      </c>
    </row>
    <row r="39" spans="1:30" ht="18">
      <c r="A39" s="65"/>
      <c r="B39" s="65"/>
      <c r="C39" s="40"/>
      <c r="D39" s="12"/>
      <c r="E39" s="11"/>
      <c r="F39" s="169"/>
      <c r="G39" s="17"/>
      <c r="H39" s="16"/>
      <c r="I39" s="17"/>
      <c r="J39" s="16"/>
      <c r="K39" s="83"/>
      <c r="L39" s="37"/>
      <c r="M39" s="18"/>
      <c r="N39" s="16"/>
      <c r="O39" s="84"/>
      <c r="P39" s="89"/>
      <c r="Q39" s="90"/>
      <c r="R39" s="89"/>
      <c r="S39" s="91"/>
      <c r="T39" s="39"/>
      <c r="U39" s="17"/>
      <c r="V39" s="39"/>
      <c r="W39" s="18"/>
      <c r="X39" s="39"/>
      <c r="Y39" s="84"/>
      <c r="Z39" s="16"/>
      <c r="AA39" s="17"/>
      <c r="AB39" s="106">
        <f t="shared" si="0"/>
        <v>0</v>
      </c>
      <c r="AC39" s="18">
        <f t="shared" si="1"/>
        <v>0</v>
      </c>
      <c r="AD39" s="107">
        <f t="shared" si="2"/>
        <v>37</v>
      </c>
    </row>
    <row r="40" spans="1:30" ht="18">
      <c r="A40" s="65"/>
      <c r="B40" s="65"/>
      <c r="C40" s="40"/>
      <c r="D40" s="12"/>
      <c r="E40" s="11"/>
      <c r="F40" s="169"/>
      <c r="G40" s="17"/>
      <c r="H40" s="16"/>
      <c r="I40" s="17"/>
      <c r="J40" s="16"/>
      <c r="K40" s="83"/>
      <c r="L40" s="37"/>
      <c r="M40" s="18"/>
      <c r="N40" s="16"/>
      <c r="O40" s="84"/>
      <c r="P40" s="89"/>
      <c r="Q40" s="90"/>
      <c r="R40" s="89"/>
      <c r="S40" s="91"/>
      <c r="T40" s="39"/>
      <c r="U40" s="17"/>
      <c r="V40" s="39"/>
      <c r="W40" s="18"/>
      <c r="X40" s="39"/>
      <c r="Y40" s="84"/>
      <c r="Z40" s="16"/>
      <c r="AA40" s="17"/>
      <c r="AB40" s="106">
        <f t="shared" si="0"/>
        <v>0</v>
      </c>
      <c r="AC40" s="18">
        <f t="shared" si="1"/>
        <v>0</v>
      </c>
      <c r="AD40" s="107">
        <f t="shared" si="2"/>
        <v>38</v>
      </c>
    </row>
    <row r="41" spans="1:30" ht="18">
      <c r="A41" s="65"/>
      <c r="B41" s="65"/>
      <c r="C41" s="40"/>
      <c r="D41" s="12"/>
      <c r="E41" s="11"/>
      <c r="F41" s="169"/>
      <c r="G41" s="17"/>
      <c r="H41" s="16"/>
      <c r="I41" s="17"/>
      <c r="J41" s="16"/>
      <c r="K41" s="83"/>
      <c r="L41" s="37"/>
      <c r="M41" s="18"/>
      <c r="N41" s="16"/>
      <c r="O41" s="84"/>
      <c r="P41" s="89"/>
      <c r="Q41" s="90"/>
      <c r="R41" s="89"/>
      <c r="S41" s="91"/>
      <c r="T41" s="39"/>
      <c r="U41" s="17"/>
      <c r="V41" s="39"/>
      <c r="W41" s="18"/>
      <c r="X41" s="39"/>
      <c r="Y41" s="84"/>
      <c r="Z41" s="16"/>
      <c r="AA41" s="17"/>
      <c r="AB41" s="106">
        <f t="shared" si="0"/>
        <v>0</v>
      </c>
      <c r="AC41" s="18">
        <f t="shared" si="1"/>
        <v>0</v>
      </c>
      <c r="AD41" s="107">
        <f t="shared" si="2"/>
        <v>39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C3:D4">
    <cfRule type="expression" dxfId="127" priority="53" stopIfTrue="1">
      <formula>$I3="F"</formula>
    </cfRule>
    <cfRule type="expression" dxfId="126" priority="54" stopIfTrue="1">
      <formula>$I3="M"</formula>
    </cfRule>
  </conditionalFormatting>
  <conditionalFormatting sqref="C3:C4">
    <cfRule type="expression" dxfId="125" priority="51" stopIfTrue="1">
      <formula>$J3="F"</formula>
    </cfRule>
    <cfRule type="expression" dxfId="124" priority="52" stopIfTrue="1">
      <formula>$J3="M"</formula>
    </cfRule>
  </conditionalFormatting>
  <conditionalFormatting sqref="C3:D4">
    <cfRule type="expression" dxfId="123" priority="49" stopIfTrue="1">
      <formula>$J3="F"</formula>
    </cfRule>
    <cfRule type="expression" dxfId="122" priority="50" stopIfTrue="1">
      <formula>$J3="M"</formula>
    </cfRule>
  </conditionalFormatting>
  <conditionalFormatting sqref="E3:E4">
    <cfRule type="expression" dxfId="121" priority="47" stopIfTrue="1">
      <formula>$I3="F"</formula>
    </cfRule>
    <cfRule type="expression" dxfId="120" priority="48" stopIfTrue="1">
      <formula>$I3="M"</formula>
    </cfRule>
  </conditionalFormatting>
  <conditionalFormatting sqref="E3:E4">
    <cfRule type="expression" dxfId="119" priority="45" stopIfTrue="1">
      <formula>$J3="F"</formula>
    </cfRule>
    <cfRule type="expression" dxfId="118" priority="46" stopIfTrue="1">
      <formula>$J3="M"</formula>
    </cfRule>
  </conditionalFormatting>
  <conditionalFormatting sqref="C3:E6">
    <cfRule type="expression" dxfId="117" priority="43" stopIfTrue="1">
      <formula>$I3="F"</formula>
    </cfRule>
    <cfRule type="expression" dxfId="116" priority="44" stopIfTrue="1">
      <formula>$I3="M"</formula>
    </cfRule>
  </conditionalFormatting>
  <conditionalFormatting sqref="C3:C6">
    <cfRule type="expression" dxfId="115" priority="41" stopIfTrue="1">
      <formula>$J3="F"</formula>
    </cfRule>
    <cfRule type="expression" dxfId="114" priority="42" stopIfTrue="1">
      <formula>$J3="M"</formula>
    </cfRule>
  </conditionalFormatting>
  <conditionalFormatting sqref="C3:E6">
    <cfRule type="expression" dxfId="113" priority="39" stopIfTrue="1">
      <formula>$J3="F"</formula>
    </cfRule>
    <cfRule type="expression" dxfId="112" priority="40" stopIfTrue="1">
      <formula>$J3="M"</formula>
    </cfRule>
  </conditionalFormatting>
  <conditionalFormatting sqref="C11:E18">
    <cfRule type="expression" dxfId="111" priority="31" stopIfTrue="1">
      <formula>#REF!="F"</formula>
    </cfRule>
    <cfRule type="expression" dxfId="110" priority="32" stopIfTrue="1">
      <formula>#REF!="M"</formula>
    </cfRule>
  </conditionalFormatting>
  <conditionalFormatting sqref="C12:E18">
    <cfRule type="expression" dxfId="109" priority="23" stopIfTrue="1">
      <formula>$I12="F"</formula>
    </cfRule>
    <cfRule type="expression" dxfId="108" priority="24" stopIfTrue="1">
      <formula>$I12="M"</formula>
    </cfRule>
  </conditionalFormatting>
  <conditionalFormatting sqref="C12:C18">
    <cfRule type="expression" dxfId="107" priority="21" stopIfTrue="1">
      <formula>$J12="F"</formula>
    </cfRule>
    <cfRule type="expression" dxfId="106" priority="22" stopIfTrue="1">
      <formula>$J12="M"</formula>
    </cfRule>
  </conditionalFormatting>
  <conditionalFormatting sqref="C12:E18">
    <cfRule type="expression" dxfId="105" priority="19" stopIfTrue="1">
      <formula>$J12="F"</formula>
    </cfRule>
    <cfRule type="expression" dxfId="104" priority="20" stopIfTrue="1">
      <formula>$J12="M"</formula>
    </cfRule>
  </conditionalFormatting>
  <conditionalFormatting sqref="C17:E17">
    <cfRule type="expression" dxfId="103" priority="17" stopIfTrue="1">
      <formula>$I17="F"</formula>
    </cfRule>
    <cfRule type="expression" dxfId="102" priority="18" stopIfTrue="1">
      <formula>$I17="M"</formula>
    </cfRule>
  </conditionalFormatting>
  <conditionalFormatting sqref="C17:E17">
    <cfRule type="expression" dxfId="101" priority="15" stopIfTrue="1">
      <formula>$J17="F"</formula>
    </cfRule>
    <cfRule type="expression" dxfId="100" priority="16" stopIfTrue="1">
      <formula>$J17="M"</formula>
    </cfRule>
  </conditionalFormatting>
  <conditionalFormatting sqref="C10:E10">
    <cfRule type="expression" dxfId="99" priority="13" stopIfTrue="1">
      <formula>$I10="F"</formula>
    </cfRule>
    <cfRule type="expression" dxfId="98" priority="14" stopIfTrue="1">
      <formula>$I10="M"</formula>
    </cfRule>
  </conditionalFormatting>
  <conditionalFormatting sqref="C10:E10">
    <cfRule type="expression" dxfId="97" priority="11" stopIfTrue="1">
      <formula>$J10="F"</formula>
    </cfRule>
    <cfRule type="expression" dxfId="96" priority="12" stopIfTrue="1">
      <formula>$J10="M"</formula>
    </cfRule>
  </conditionalFormatting>
  <conditionalFormatting sqref="C11:E11">
    <cfRule type="expression" dxfId="95" priority="9" stopIfTrue="1">
      <formula>$I11="F"</formula>
    </cfRule>
    <cfRule type="expression" dxfId="94" priority="10" stopIfTrue="1">
      <formula>$I11="M"</formula>
    </cfRule>
  </conditionalFormatting>
  <conditionalFormatting sqref="C11:E11">
    <cfRule type="expression" dxfId="93" priority="7" stopIfTrue="1">
      <formula>$J11="F"</formula>
    </cfRule>
    <cfRule type="expression" dxfId="92" priority="8" stopIfTrue="1">
      <formula>$J11="M"</formula>
    </cfRule>
  </conditionalFormatting>
  <conditionalFormatting sqref="C11:E11">
    <cfRule type="expression" dxfId="91" priority="5" stopIfTrue="1">
      <formula>$I11="F"</formula>
    </cfRule>
    <cfRule type="expression" dxfId="90" priority="6" stopIfTrue="1">
      <formula>$I11="M"</formula>
    </cfRule>
  </conditionalFormatting>
  <conditionalFormatting sqref="C11">
    <cfRule type="expression" dxfId="89" priority="3" stopIfTrue="1">
      <formula>$J11="F"</formula>
    </cfRule>
    <cfRule type="expression" dxfId="88" priority="4" stopIfTrue="1">
      <formula>$J11="M"</formula>
    </cfRule>
  </conditionalFormatting>
  <conditionalFormatting sqref="C11:E11">
    <cfRule type="expression" dxfId="87" priority="1" stopIfTrue="1">
      <formula>$J11="F"</formula>
    </cfRule>
    <cfRule type="expression" dxfId="86" priority="2" stopIfTrue="1">
      <formula>$J11="M"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84"/>
  <sheetViews>
    <sheetView topLeftCell="C1" zoomScale="90" zoomScaleNormal="90" workbookViewId="0">
      <pane ySplit="2" topLeftCell="A30" activePane="bottomLeft" state="frozen"/>
      <selection pane="bottomLeft" activeCell="C45" sqref="A45:IV45"/>
    </sheetView>
  </sheetViews>
  <sheetFormatPr baseColWidth="10" defaultRowHeight="15"/>
  <cols>
    <col min="1" max="1" width="24.140625" style="77" customWidth="1"/>
    <col min="2" max="2" width="14" style="77" bestFit="1" customWidth="1"/>
    <col min="3" max="3" width="20.5703125" style="77" bestFit="1" customWidth="1"/>
    <col min="4" max="4" width="16.140625" style="77" bestFit="1" customWidth="1"/>
    <col min="5" max="5" width="25.42578125" style="143" bestFit="1" customWidth="1"/>
    <col min="6" max="6" width="4.140625" style="143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77" bestFit="1" customWidth="1"/>
    <col min="11" max="11" width="7.28515625" style="181" bestFit="1" customWidth="1"/>
    <col min="12" max="12" width="4.140625" style="77" bestFit="1" customWidth="1"/>
    <col min="13" max="13" width="7.28515625" style="77" bestFit="1" customWidth="1"/>
    <col min="14" max="14" width="4.140625" style="77" bestFit="1" customWidth="1"/>
    <col min="15" max="15" width="7.28515625" style="181" bestFit="1" customWidth="1"/>
    <col min="16" max="16" width="4.140625" style="121" bestFit="1" customWidth="1"/>
    <col min="17" max="17" width="7.28515625" style="121" bestFit="1" customWidth="1"/>
    <col min="18" max="18" width="4.140625" style="121" bestFit="1" customWidth="1"/>
    <col min="19" max="19" width="7.28515625" style="180" bestFit="1" customWidth="1"/>
    <col min="20" max="20" width="4.140625" style="77" bestFit="1" customWidth="1"/>
    <col min="21" max="21" width="7.28515625" style="77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181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337</v>
      </c>
      <c r="C1" s="228" t="s">
        <v>136</v>
      </c>
      <c r="D1" s="228"/>
      <c r="E1" s="229"/>
      <c r="F1" s="230">
        <v>42694</v>
      </c>
      <c r="G1" s="231"/>
      <c r="H1" s="230">
        <v>42715</v>
      </c>
      <c r="I1" s="231"/>
      <c r="J1" s="241">
        <v>42750</v>
      </c>
      <c r="K1" s="242"/>
      <c r="L1" s="234">
        <v>42771</v>
      </c>
      <c r="M1" s="235"/>
      <c r="N1" s="241">
        <v>42813</v>
      </c>
      <c r="O1" s="242"/>
      <c r="P1" s="238">
        <v>42827</v>
      </c>
      <c r="Q1" s="239"/>
      <c r="R1" s="238">
        <v>42856</v>
      </c>
      <c r="S1" s="238"/>
      <c r="T1" s="241">
        <v>42875</v>
      </c>
      <c r="U1" s="241"/>
      <c r="V1" s="234">
        <v>42896</v>
      </c>
      <c r="W1" s="235"/>
      <c r="X1" s="241">
        <v>42911</v>
      </c>
      <c r="Y1" s="242"/>
      <c r="Z1" s="230">
        <v>42629</v>
      </c>
      <c r="AA1" s="231"/>
      <c r="AB1" s="230" t="s">
        <v>4</v>
      </c>
      <c r="AC1" s="231"/>
      <c r="AD1" s="237"/>
      <c r="AE1" s="236" t="s">
        <v>127</v>
      </c>
    </row>
    <row r="2" spans="1:31" ht="33">
      <c r="A2" s="140" t="s">
        <v>138</v>
      </c>
      <c r="B2" s="140" t="s">
        <v>139</v>
      </c>
      <c r="C2" s="99" t="s">
        <v>0</v>
      </c>
      <c r="D2" s="99" t="s">
        <v>1</v>
      </c>
      <c r="E2" s="100" t="s">
        <v>2</v>
      </c>
      <c r="F2" s="185" t="s">
        <v>6</v>
      </c>
      <c r="G2" s="17" t="s">
        <v>91</v>
      </c>
      <c r="H2" s="102" t="s">
        <v>6</v>
      </c>
      <c r="I2" s="17" t="s">
        <v>91</v>
      </c>
      <c r="J2" s="102" t="s">
        <v>6</v>
      </c>
      <c r="K2" s="84" t="s">
        <v>91</v>
      </c>
      <c r="L2" s="104" t="s">
        <v>6</v>
      </c>
      <c r="M2" s="18" t="s">
        <v>91</v>
      </c>
      <c r="N2" s="102" t="s">
        <v>6</v>
      </c>
      <c r="O2" s="83" t="s">
        <v>91</v>
      </c>
      <c r="P2" s="105" t="s">
        <v>6</v>
      </c>
      <c r="Q2" s="90" t="s">
        <v>91</v>
      </c>
      <c r="R2" s="105" t="s">
        <v>6</v>
      </c>
      <c r="S2" s="91" t="s">
        <v>91</v>
      </c>
      <c r="T2" s="102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83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8">
      <c r="A3" s="137" t="s">
        <v>265</v>
      </c>
      <c r="B3" s="138" t="s">
        <v>797</v>
      </c>
      <c r="C3" s="137" t="s">
        <v>113</v>
      </c>
      <c r="D3" s="137" t="s">
        <v>798</v>
      </c>
      <c r="E3" s="137" t="s">
        <v>984</v>
      </c>
      <c r="F3" s="155">
        <v>1</v>
      </c>
      <c r="G3" s="17">
        <v>100</v>
      </c>
      <c r="H3" s="16"/>
      <c r="I3" s="17"/>
      <c r="J3" s="16">
        <v>8</v>
      </c>
      <c r="K3" s="83">
        <v>42</v>
      </c>
      <c r="L3" s="37">
        <v>1</v>
      </c>
      <c r="M3" s="18">
        <v>100</v>
      </c>
      <c r="N3" s="16"/>
      <c r="O3" s="84"/>
      <c r="P3" s="89"/>
      <c r="Q3" s="90"/>
      <c r="R3" s="89"/>
      <c r="S3" s="91"/>
      <c r="T3" s="39"/>
      <c r="U3" s="17"/>
      <c r="V3" s="39"/>
      <c r="W3" s="18"/>
      <c r="X3" s="39"/>
      <c r="Y3" s="84"/>
      <c r="Z3" s="16"/>
      <c r="AA3" s="17"/>
      <c r="AB3" s="106">
        <f t="shared" ref="AB3:AB34" si="0">G3+I3+K3*1.5+M3+O3*1.5+Q3+S3+U3*1.5+W3+Y3*1.5+AA3</f>
        <v>263</v>
      </c>
      <c r="AC3" s="18">
        <f t="shared" ref="AC3:AC34" si="1">G3+I3+K3+M3+O3+Q3+S3+AA3</f>
        <v>242</v>
      </c>
      <c r="AD3" s="107">
        <v>1</v>
      </c>
      <c r="AE3" s="24">
        <v>3</v>
      </c>
    </row>
    <row r="4" spans="1:31" ht="18">
      <c r="A4" s="137" t="s">
        <v>760</v>
      </c>
      <c r="B4" s="138" t="s">
        <v>761</v>
      </c>
      <c r="C4" s="137" t="s">
        <v>324</v>
      </c>
      <c r="D4" s="137" t="s">
        <v>325</v>
      </c>
      <c r="E4" s="137" t="s">
        <v>984</v>
      </c>
      <c r="F4" s="130">
        <v>4</v>
      </c>
      <c r="G4" s="17">
        <v>55</v>
      </c>
      <c r="H4" s="16"/>
      <c r="I4" s="17"/>
      <c r="J4" s="16">
        <v>5</v>
      </c>
      <c r="K4" s="83">
        <v>50</v>
      </c>
      <c r="L4" s="37">
        <v>1</v>
      </c>
      <c r="M4" s="18">
        <v>100</v>
      </c>
      <c r="N4" s="16"/>
      <c r="O4" s="84"/>
      <c r="P4" s="89"/>
      <c r="Q4" s="90"/>
      <c r="R4" s="89"/>
      <c r="S4" s="91"/>
      <c r="T4" s="39"/>
      <c r="U4" s="17"/>
      <c r="V4" s="39"/>
      <c r="W4" s="18"/>
      <c r="X4" s="39"/>
      <c r="Y4" s="84"/>
      <c r="Z4" s="16"/>
      <c r="AA4" s="17"/>
      <c r="AB4" s="106">
        <f t="shared" si="0"/>
        <v>230</v>
      </c>
      <c r="AC4" s="18">
        <f t="shared" si="1"/>
        <v>205</v>
      </c>
      <c r="AD4" s="107">
        <f t="shared" ref="AD4:AD13" si="2">1+AD3</f>
        <v>2</v>
      </c>
      <c r="AE4" s="24">
        <v>3</v>
      </c>
    </row>
    <row r="5" spans="1:31" ht="18">
      <c r="A5" s="137" t="s">
        <v>762</v>
      </c>
      <c r="B5" s="138" t="s">
        <v>763</v>
      </c>
      <c r="C5" s="137" t="s">
        <v>764</v>
      </c>
      <c r="D5" s="137" t="s">
        <v>765</v>
      </c>
      <c r="E5" s="137" t="s">
        <v>353</v>
      </c>
      <c r="F5" s="155">
        <v>5</v>
      </c>
      <c r="G5" s="17">
        <v>50</v>
      </c>
      <c r="H5" s="16">
        <v>9</v>
      </c>
      <c r="I5" s="18">
        <v>40</v>
      </c>
      <c r="J5" s="16">
        <v>20</v>
      </c>
      <c r="K5" s="83">
        <v>24</v>
      </c>
      <c r="L5" s="37">
        <v>2</v>
      </c>
      <c r="M5" s="18">
        <v>80</v>
      </c>
      <c r="N5" s="16"/>
      <c r="O5" s="84"/>
      <c r="P5" s="89"/>
      <c r="Q5" s="90"/>
      <c r="R5" s="89"/>
      <c r="S5" s="91"/>
      <c r="T5" s="39"/>
      <c r="U5" s="17"/>
      <c r="V5" s="39"/>
      <c r="W5" s="18"/>
      <c r="X5" s="39"/>
      <c r="Y5" s="84"/>
      <c r="Z5" s="16"/>
      <c r="AA5" s="17"/>
      <c r="AB5" s="106">
        <f t="shared" si="0"/>
        <v>206</v>
      </c>
      <c r="AC5" s="18">
        <f t="shared" si="1"/>
        <v>194</v>
      </c>
      <c r="AD5" s="107">
        <f t="shared" si="2"/>
        <v>3</v>
      </c>
      <c r="AE5" s="24">
        <v>4</v>
      </c>
    </row>
    <row r="6" spans="1:31" ht="18">
      <c r="A6" s="137" t="s">
        <v>754</v>
      </c>
      <c r="B6" s="138">
        <v>36547</v>
      </c>
      <c r="C6" s="137" t="s">
        <v>755</v>
      </c>
      <c r="D6" s="137" t="s">
        <v>696</v>
      </c>
      <c r="E6" s="137" t="s">
        <v>353</v>
      </c>
      <c r="F6" s="155">
        <v>2</v>
      </c>
      <c r="G6" s="17">
        <v>80</v>
      </c>
      <c r="H6" s="16">
        <v>2</v>
      </c>
      <c r="I6" s="17">
        <v>80</v>
      </c>
      <c r="J6" s="16">
        <v>14</v>
      </c>
      <c r="K6" s="83">
        <v>30</v>
      </c>
      <c r="L6" s="37"/>
      <c r="M6" s="18"/>
      <c r="N6" s="16"/>
      <c r="O6" s="84"/>
      <c r="P6" s="89"/>
      <c r="Q6" s="90"/>
      <c r="R6" s="89"/>
      <c r="S6" s="91"/>
      <c r="T6" s="39"/>
      <c r="U6" s="17"/>
      <c r="V6" s="39"/>
      <c r="W6" s="18"/>
      <c r="X6" s="39"/>
      <c r="Y6" s="84"/>
      <c r="Z6" s="16"/>
      <c r="AA6" s="17"/>
      <c r="AB6" s="106">
        <f t="shared" si="0"/>
        <v>205</v>
      </c>
      <c r="AC6" s="18">
        <f t="shared" si="1"/>
        <v>190</v>
      </c>
      <c r="AD6" s="107">
        <f t="shared" si="2"/>
        <v>4</v>
      </c>
      <c r="AE6" s="24">
        <v>3</v>
      </c>
    </row>
    <row r="7" spans="1:31" ht="18">
      <c r="A7" s="137" t="s">
        <v>749</v>
      </c>
      <c r="B7" s="138" t="s">
        <v>750</v>
      </c>
      <c r="C7" s="137" t="s">
        <v>292</v>
      </c>
      <c r="D7" s="137" t="s">
        <v>293</v>
      </c>
      <c r="E7" s="137" t="s">
        <v>356</v>
      </c>
      <c r="F7" s="155">
        <v>1</v>
      </c>
      <c r="G7" s="17">
        <v>100</v>
      </c>
      <c r="H7" s="16"/>
      <c r="I7" s="17"/>
      <c r="J7" s="16">
        <v>3</v>
      </c>
      <c r="K7" s="83">
        <v>65</v>
      </c>
      <c r="L7" s="37"/>
      <c r="M7" s="18"/>
      <c r="N7" s="16"/>
      <c r="O7" s="84"/>
      <c r="P7" s="89"/>
      <c r="Q7" s="90"/>
      <c r="R7" s="89"/>
      <c r="S7" s="91"/>
      <c r="T7" s="39"/>
      <c r="U7" s="17"/>
      <c r="V7" s="39"/>
      <c r="W7" s="18"/>
      <c r="X7" s="39"/>
      <c r="Y7" s="84"/>
      <c r="Z7" s="16"/>
      <c r="AA7" s="17"/>
      <c r="AB7" s="106">
        <f t="shared" si="0"/>
        <v>197.5</v>
      </c>
      <c r="AC7" s="18">
        <f t="shared" si="1"/>
        <v>165</v>
      </c>
      <c r="AD7" s="107">
        <f t="shared" si="2"/>
        <v>5</v>
      </c>
      <c r="AE7" s="24">
        <v>2</v>
      </c>
    </row>
    <row r="8" spans="1:31" ht="18">
      <c r="A8" s="137" t="s">
        <v>774</v>
      </c>
      <c r="B8" s="138" t="s">
        <v>775</v>
      </c>
      <c r="C8" s="137" t="s">
        <v>618</v>
      </c>
      <c r="D8" s="137" t="s">
        <v>187</v>
      </c>
      <c r="E8" s="137" t="s">
        <v>205</v>
      </c>
      <c r="F8" s="155">
        <v>7</v>
      </c>
      <c r="G8" s="17">
        <v>44</v>
      </c>
      <c r="H8" s="16">
        <v>11</v>
      </c>
      <c r="I8" s="17">
        <v>36</v>
      </c>
      <c r="J8" s="16">
        <v>13</v>
      </c>
      <c r="K8" s="83">
        <v>32</v>
      </c>
      <c r="L8" s="37">
        <v>3</v>
      </c>
      <c r="M8" s="18">
        <v>65</v>
      </c>
      <c r="N8" s="16"/>
      <c r="O8" s="84"/>
      <c r="P8" s="89"/>
      <c r="Q8" s="90"/>
      <c r="R8" s="89"/>
      <c r="S8" s="91"/>
      <c r="T8" s="39"/>
      <c r="U8" s="17"/>
      <c r="V8" s="39"/>
      <c r="W8" s="18"/>
      <c r="X8" s="39"/>
      <c r="Y8" s="84"/>
      <c r="Z8" s="16"/>
      <c r="AA8" s="17"/>
      <c r="AB8" s="106">
        <f t="shared" si="0"/>
        <v>193</v>
      </c>
      <c r="AC8" s="18">
        <f t="shared" si="1"/>
        <v>177</v>
      </c>
      <c r="AD8" s="107">
        <f t="shared" si="2"/>
        <v>6</v>
      </c>
      <c r="AE8" s="24">
        <v>4</v>
      </c>
    </row>
    <row r="9" spans="1:31" ht="18">
      <c r="A9" s="65"/>
      <c r="B9" s="116"/>
      <c r="C9" s="82" t="s">
        <v>961</v>
      </c>
      <c r="D9" s="82" t="s">
        <v>190</v>
      </c>
      <c r="E9" s="82" t="s">
        <v>353</v>
      </c>
      <c r="F9" s="155"/>
      <c r="G9" s="17"/>
      <c r="H9" s="16"/>
      <c r="I9" s="17"/>
      <c r="J9" s="16">
        <v>1</v>
      </c>
      <c r="K9" s="83">
        <v>100</v>
      </c>
      <c r="L9" s="37">
        <v>13</v>
      </c>
      <c r="M9" s="18">
        <v>36</v>
      </c>
      <c r="N9" s="16"/>
      <c r="O9" s="84"/>
      <c r="P9" s="89"/>
      <c r="Q9" s="90"/>
      <c r="R9" s="89"/>
      <c r="S9" s="91"/>
      <c r="T9" s="39"/>
      <c r="U9" s="17"/>
      <c r="V9" s="39"/>
      <c r="W9" s="18"/>
      <c r="X9" s="39"/>
      <c r="Y9" s="84"/>
      <c r="Z9" s="16"/>
      <c r="AA9" s="17"/>
      <c r="AB9" s="106">
        <f t="shared" si="0"/>
        <v>186</v>
      </c>
      <c r="AC9" s="18">
        <f t="shared" si="1"/>
        <v>136</v>
      </c>
      <c r="AD9" s="107">
        <f t="shared" si="2"/>
        <v>7</v>
      </c>
      <c r="AE9" s="24">
        <v>2</v>
      </c>
    </row>
    <row r="10" spans="1:31" ht="18">
      <c r="A10" s="65"/>
      <c r="B10" s="82" t="s">
        <v>914</v>
      </c>
      <c r="C10" s="11" t="s">
        <v>912</v>
      </c>
      <c r="D10" s="11" t="s">
        <v>913</v>
      </c>
      <c r="E10" s="137" t="s">
        <v>984</v>
      </c>
      <c r="F10" s="130"/>
      <c r="G10" s="17"/>
      <c r="H10" s="16">
        <v>3</v>
      </c>
      <c r="I10" s="17">
        <v>65</v>
      </c>
      <c r="J10" s="16">
        <v>7</v>
      </c>
      <c r="K10" s="83">
        <v>44</v>
      </c>
      <c r="L10" s="37">
        <v>5</v>
      </c>
      <c r="M10" s="18">
        <v>50</v>
      </c>
      <c r="N10" s="16"/>
      <c r="O10" s="84"/>
      <c r="P10" s="89"/>
      <c r="Q10" s="90"/>
      <c r="R10" s="89"/>
      <c r="S10" s="91"/>
      <c r="T10" s="39"/>
      <c r="U10" s="17"/>
      <c r="V10" s="39"/>
      <c r="W10" s="18"/>
      <c r="X10" s="39"/>
      <c r="Y10" s="84"/>
      <c r="Z10" s="16"/>
      <c r="AA10" s="17"/>
      <c r="AB10" s="106">
        <f t="shared" si="0"/>
        <v>181</v>
      </c>
      <c r="AC10" s="18">
        <f t="shared" si="1"/>
        <v>159</v>
      </c>
      <c r="AD10" s="107">
        <f t="shared" si="2"/>
        <v>8</v>
      </c>
      <c r="AE10" s="57">
        <v>3</v>
      </c>
    </row>
    <row r="11" spans="1:31" ht="18">
      <c r="A11" s="137" t="s">
        <v>801</v>
      </c>
      <c r="B11" s="138">
        <v>37197</v>
      </c>
      <c r="C11" s="137" t="s">
        <v>271</v>
      </c>
      <c r="D11" s="137" t="s">
        <v>802</v>
      </c>
      <c r="E11" s="137" t="s">
        <v>374</v>
      </c>
      <c r="F11" s="130">
        <v>2</v>
      </c>
      <c r="G11" s="17">
        <v>80</v>
      </c>
      <c r="H11" s="16">
        <v>5</v>
      </c>
      <c r="I11" s="17">
        <v>50</v>
      </c>
      <c r="J11" s="16">
        <v>12</v>
      </c>
      <c r="K11" s="83">
        <v>34</v>
      </c>
      <c r="L11" s="37"/>
      <c r="M11" s="18"/>
      <c r="N11" s="16"/>
      <c r="O11" s="84"/>
      <c r="P11" s="89"/>
      <c r="Q11" s="90"/>
      <c r="R11" s="89"/>
      <c r="S11" s="91"/>
      <c r="T11" s="39"/>
      <c r="U11" s="17"/>
      <c r="V11" s="39"/>
      <c r="W11" s="18"/>
      <c r="X11" s="39"/>
      <c r="Y11" s="84"/>
      <c r="Z11" s="16"/>
      <c r="AA11" s="17"/>
      <c r="AB11" s="106">
        <f t="shared" si="0"/>
        <v>181</v>
      </c>
      <c r="AC11" s="18">
        <f t="shared" si="1"/>
        <v>164</v>
      </c>
      <c r="AD11" s="107">
        <f t="shared" si="2"/>
        <v>9</v>
      </c>
      <c r="AE11" s="24">
        <v>3</v>
      </c>
    </row>
    <row r="12" spans="1:31" ht="18">
      <c r="A12" s="137" t="s">
        <v>268</v>
      </c>
      <c r="B12" s="138">
        <v>37115</v>
      </c>
      <c r="C12" s="137" t="s">
        <v>109</v>
      </c>
      <c r="D12" s="137" t="s">
        <v>187</v>
      </c>
      <c r="E12" s="137" t="s">
        <v>728</v>
      </c>
      <c r="F12" s="155">
        <v>6</v>
      </c>
      <c r="G12" s="17">
        <v>46</v>
      </c>
      <c r="H12" s="16">
        <v>8</v>
      </c>
      <c r="I12" s="17">
        <v>42</v>
      </c>
      <c r="J12" s="16">
        <v>15</v>
      </c>
      <c r="K12" s="83">
        <v>29</v>
      </c>
      <c r="L12" s="37">
        <v>6</v>
      </c>
      <c r="M12" s="18">
        <v>46</v>
      </c>
      <c r="N12" s="16"/>
      <c r="O12" s="84"/>
      <c r="P12" s="89"/>
      <c r="Q12" s="90"/>
      <c r="R12" s="89"/>
      <c r="S12" s="91"/>
      <c r="T12" s="39"/>
      <c r="U12" s="17"/>
      <c r="V12" s="39"/>
      <c r="W12" s="18"/>
      <c r="X12" s="39"/>
      <c r="Y12" s="84"/>
      <c r="Z12" s="16"/>
      <c r="AA12" s="17"/>
      <c r="AB12" s="106">
        <f t="shared" si="0"/>
        <v>177.5</v>
      </c>
      <c r="AC12" s="18">
        <f t="shared" si="1"/>
        <v>163</v>
      </c>
      <c r="AD12" s="107">
        <f t="shared" si="2"/>
        <v>10</v>
      </c>
      <c r="AE12" s="24">
        <v>4</v>
      </c>
    </row>
    <row r="13" spans="1:31" ht="18">
      <c r="A13" s="65"/>
      <c r="B13" s="166">
        <v>36663</v>
      </c>
      <c r="C13" s="82" t="s">
        <v>916</v>
      </c>
      <c r="D13" s="82" t="s">
        <v>917</v>
      </c>
      <c r="E13" s="82" t="s">
        <v>984</v>
      </c>
      <c r="F13" s="155"/>
      <c r="G13" s="17"/>
      <c r="H13" s="16">
        <v>6</v>
      </c>
      <c r="I13" s="17">
        <v>46</v>
      </c>
      <c r="J13" s="16">
        <v>10</v>
      </c>
      <c r="K13" s="83">
        <v>38</v>
      </c>
      <c r="L13" s="37">
        <v>3</v>
      </c>
      <c r="M13" s="18">
        <v>65</v>
      </c>
      <c r="N13" s="16"/>
      <c r="O13" s="84"/>
      <c r="P13" s="89"/>
      <c r="Q13" s="90"/>
      <c r="R13" s="89"/>
      <c r="S13" s="91"/>
      <c r="T13" s="39"/>
      <c r="U13" s="17"/>
      <c r="V13" s="39"/>
      <c r="W13" s="18"/>
      <c r="X13" s="39"/>
      <c r="Y13" s="84"/>
      <c r="Z13" s="16"/>
      <c r="AA13" s="17"/>
      <c r="AB13" s="106">
        <f t="shared" si="0"/>
        <v>168</v>
      </c>
      <c r="AC13" s="18">
        <f t="shared" si="1"/>
        <v>149</v>
      </c>
      <c r="AD13" s="107">
        <f t="shared" si="2"/>
        <v>11</v>
      </c>
      <c r="AE13" s="24">
        <v>3</v>
      </c>
    </row>
    <row r="14" spans="1:31" ht="18">
      <c r="A14" s="137" t="s">
        <v>266</v>
      </c>
      <c r="B14" s="138" t="s">
        <v>751</v>
      </c>
      <c r="C14" s="137" t="s">
        <v>23</v>
      </c>
      <c r="D14" s="137" t="s">
        <v>112</v>
      </c>
      <c r="E14" s="137" t="s">
        <v>356</v>
      </c>
      <c r="F14" s="130">
        <v>1</v>
      </c>
      <c r="G14" s="17">
        <v>100</v>
      </c>
      <c r="H14" s="16"/>
      <c r="I14" s="17"/>
      <c r="J14" s="16">
        <v>9</v>
      </c>
      <c r="K14" s="83">
        <v>40</v>
      </c>
      <c r="L14" s="37"/>
      <c r="M14" s="18"/>
      <c r="N14" s="16"/>
      <c r="O14" s="84"/>
      <c r="P14" s="89"/>
      <c r="Q14" s="90"/>
      <c r="R14" s="89"/>
      <c r="S14" s="91"/>
      <c r="T14" s="39"/>
      <c r="U14" s="17"/>
      <c r="V14" s="39"/>
      <c r="W14" s="18"/>
      <c r="X14" s="39"/>
      <c r="Y14" s="84"/>
      <c r="Z14" s="16"/>
      <c r="AA14" s="17"/>
      <c r="AB14" s="106">
        <f t="shared" si="0"/>
        <v>160</v>
      </c>
      <c r="AC14" s="18">
        <f t="shared" si="1"/>
        <v>140</v>
      </c>
      <c r="AD14" s="107">
        <f>AD13+1</f>
        <v>12</v>
      </c>
      <c r="AE14" s="24">
        <v>2</v>
      </c>
    </row>
    <row r="15" spans="1:31" ht="18">
      <c r="A15" s="137" t="s">
        <v>752</v>
      </c>
      <c r="B15" s="138" t="s">
        <v>753</v>
      </c>
      <c r="C15" s="137" t="s">
        <v>89</v>
      </c>
      <c r="D15" s="137" t="s">
        <v>288</v>
      </c>
      <c r="E15" s="137" t="s">
        <v>353</v>
      </c>
      <c r="F15" s="130">
        <v>2</v>
      </c>
      <c r="G15" s="17">
        <v>80</v>
      </c>
      <c r="H15" s="16"/>
      <c r="I15" s="17"/>
      <c r="J15" s="16">
        <v>6</v>
      </c>
      <c r="K15" s="83">
        <v>46</v>
      </c>
      <c r="L15" s="37"/>
      <c r="M15" s="18"/>
      <c r="N15" s="16"/>
      <c r="O15" s="84"/>
      <c r="P15" s="89"/>
      <c r="Q15" s="90"/>
      <c r="R15" s="89"/>
      <c r="S15" s="91"/>
      <c r="T15" s="39"/>
      <c r="U15" s="17"/>
      <c r="V15" s="39"/>
      <c r="W15" s="18"/>
      <c r="X15" s="39"/>
      <c r="Y15" s="84"/>
      <c r="Z15" s="16"/>
      <c r="AA15" s="17"/>
      <c r="AB15" s="106">
        <f t="shared" si="0"/>
        <v>149</v>
      </c>
      <c r="AC15" s="18">
        <f t="shared" si="1"/>
        <v>126</v>
      </c>
      <c r="AD15" s="107">
        <f t="shared" ref="AD15:AD46" si="3">1+AD14</f>
        <v>13</v>
      </c>
      <c r="AE15" s="24">
        <v>2</v>
      </c>
    </row>
    <row r="16" spans="1:31" ht="18">
      <c r="A16" s="137" t="s">
        <v>267</v>
      </c>
      <c r="B16" s="138" t="s">
        <v>759</v>
      </c>
      <c r="C16" s="137" t="s">
        <v>262</v>
      </c>
      <c r="D16" s="137" t="s">
        <v>263</v>
      </c>
      <c r="E16" s="137" t="s">
        <v>984</v>
      </c>
      <c r="F16" s="130">
        <v>4</v>
      </c>
      <c r="G16" s="17">
        <v>55</v>
      </c>
      <c r="H16" s="16"/>
      <c r="I16" s="17"/>
      <c r="J16" s="16"/>
      <c r="K16" s="83"/>
      <c r="L16" s="37">
        <v>2</v>
      </c>
      <c r="M16" s="18">
        <v>80</v>
      </c>
      <c r="N16" s="16"/>
      <c r="O16" s="84"/>
      <c r="P16" s="89"/>
      <c r="Q16" s="90"/>
      <c r="R16" s="89"/>
      <c r="S16" s="91"/>
      <c r="T16" s="39"/>
      <c r="U16" s="17"/>
      <c r="V16" s="39"/>
      <c r="W16" s="18"/>
      <c r="X16" s="39"/>
      <c r="Y16" s="84"/>
      <c r="Z16" s="16"/>
      <c r="AA16" s="17"/>
      <c r="AB16" s="106">
        <f t="shared" si="0"/>
        <v>135</v>
      </c>
      <c r="AC16" s="18">
        <f t="shared" si="1"/>
        <v>135</v>
      </c>
      <c r="AD16" s="107">
        <f t="shared" si="3"/>
        <v>14</v>
      </c>
      <c r="AE16" s="24">
        <v>2</v>
      </c>
    </row>
    <row r="17" spans="1:31" ht="18">
      <c r="A17" s="65"/>
      <c r="B17" s="65"/>
      <c r="C17" s="69" t="s">
        <v>961</v>
      </c>
      <c r="D17" s="69" t="s">
        <v>983</v>
      </c>
      <c r="E17" s="11" t="s">
        <v>353</v>
      </c>
      <c r="F17" s="130"/>
      <c r="G17" s="17"/>
      <c r="H17" s="16"/>
      <c r="I17" s="17"/>
      <c r="J17" s="16">
        <v>2</v>
      </c>
      <c r="K17" s="83">
        <v>80</v>
      </c>
      <c r="L17" s="37"/>
      <c r="M17" s="18"/>
      <c r="N17" s="16"/>
      <c r="O17" s="84"/>
      <c r="P17" s="89"/>
      <c r="Q17" s="90"/>
      <c r="R17" s="89"/>
      <c r="S17" s="91"/>
      <c r="T17" s="39"/>
      <c r="U17" s="17"/>
      <c r="V17" s="39"/>
      <c r="W17" s="18"/>
      <c r="X17" s="39"/>
      <c r="Y17" s="84"/>
      <c r="Z17" s="16"/>
      <c r="AA17" s="17"/>
      <c r="AB17" s="106">
        <f t="shared" si="0"/>
        <v>120</v>
      </c>
      <c r="AC17" s="18">
        <f t="shared" si="1"/>
        <v>80</v>
      </c>
      <c r="AD17" s="107">
        <f t="shared" si="3"/>
        <v>15</v>
      </c>
      <c r="AE17" s="57">
        <v>1</v>
      </c>
    </row>
    <row r="18" spans="1:31" ht="18">
      <c r="A18" s="137" t="s">
        <v>768</v>
      </c>
      <c r="B18" s="138" t="s">
        <v>769</v>
      </c>
      <c r="C18" s="137" t="s">
        <v>291</v>
      </c>
      <c r="D18" s="137" t="s">
        <v>770</v>
      </c>
      <c r="E18" s="137" t="s">
        <v>728</v>
      </c>
      <c r="F18" s="130">
        <v>6</v>
      </c>
      <c r="G18" s="17">
        <v>46</v>
      </c>
      <c r="H18" s="16">
        <v>12</v>
      </c>
      <c r="I18" s="18">
        <v>34</v>
      </c>
      <c r="J18" s="16">
        <v>18</v>
      </c>
      <c r="K18" s="83">
        <v>26</v>
      </c>
      <c r="L18" s="37"/>
      <c r="M18" s="18"/>
      <c r="N18" s="16"/>
      <c r="O18" s="84"/>
      <c r="P18" s="89"/>
      <c r="Q18" s="90"/>
      <c r="R18" s="89"/>
      <c r="S18" s="91"/>
      <c r="T18" s="39"/>
      <c r="U18" s="17"/>
      <c r="V18" s="39"/>
      <c r="W18" s="18"/>
      <c r="X18" s="39"/>
      <c r="Y18" s="84"/>
      <c r="Z18" s="16"/>
      <c r="AA18" s="17"/>
      <c r="AB18" s="106">
        <f t="shared" si="0"/>
        <v>119</v>
      </c>
      <c r="AC18" s="18">
        <f t="shared" si="1"/>
        <v>106</v>
      </c>
      <c r="AD18" s="107">
        <f t="shared" si="3"/>
        <v>16</v>
      </c>
      <c r="AE18" s="24">
        <v>3</v>
      </c>
    </row>
    <row r="19" spans="1:31" ht="18">
      <c r="A19" s="137" t="s">
        <v>776</v>
      </c>
      <c r="B19" s="138" t="s">
        <v>777</v>
      </c>
      <c r="C19" s="137" t="s">
        <v>778</v>
      </c>
      <c r="D19" s="137" t="s">
        <v>175</v>
      </c>
      <c r="E19" s="137" t="s">
        <v>356</v>
      </c>
      <c r="F19" s="130">
        <v>8</v>
      </c>
      <c r="G19" s="17">
        <v>42</v>
      </c>
      <c r="H19" s="16"/>
      <c r="I19" s="17"/>
      <c r="J19" s="16">
        <v>22</v>
      </c>
      <c r="K19" s="83">
        <v>22</v>
      </c>
      <c r="L19" s="37">
        <v>11</v>
      </c>
      <c r="M19" s="18">
        <v>38</v>
      </c>
      <c r="N19" s="16"/>
      <c r="O19" s="84"/>
      <c r="P19" s="89"/>
      <c r="Q19" s="90"/>
      <c r="R19" s="89"/>
      <c r="S19" s="91"/>
      <c r="T19" s="39"/>
      <c r="U19" s="17"/>
      <c r="V19" s="39"/>
      <c r="W19" s="18"/>
      <c r="X19" s="39"/>
      <c r="Y19" s="84"/>
      <c r="Z19" s="16"/>
      <c r="AA19" s="17"/>
      <c r="AB19" s="106">
        <f t="shared" si="0"/>
        <v>113</v>
      </c>
      <c r="AC19" s="18">
        <f t="shared" si="1"/>
        <v>102</v>
      </c>
      <c r="AD19" s="107">
        <f t="shared" si="3"/>
        <v>17</v>
      </c>
      <c r="AE19" s="24">
        <v>3</v>
      </c>
    </row>
    <row r="20" spans="1:31" ht="18">
      <c r="A20" s="137" t="s">
        <v>766</v>
      </c>
      <c r="B20" s="138" t="s">
        <v>767</v>
      </c>
      <c r="C20" s="137" t="s">
        <v>259</v>
      </c>
      <c r="D20" s="137" t="s">
        <v>260</v>
      </c>
      <c r="E20" s="137" t="s">
        <v>353</v>
      </c>
      <c r="F20" s="130">
        <v>5</v>
      </c>
      <c r="G20" s="17">
        <v>50</v>
      </c>
      <c r="H20" s="16"/>
      <c r="I20" s="17"/>
      <c r="J20" s="16">
        <v>11</v>
      </c>
      <c r="K20" s="83">
        <v>36</v>
      </c>
      <c r="L20" s="37"/>
      <c r="M20" s="18"/>
      <c r="N20" s="16"/>
      <c r="O20" s="84"/>
      <c r="P20" s="89"/>
      <c r="Q20" s="90"/>
      <c r="R20" s="89"/>
      <c r="S20" s="91"/>
      <c r="T20" s="39"/>
      <c r="U20" s="17"/>
      <c r="V20" s="39"/>
      <c r="W20" s="18"/>
      <c r="X20" s="39"/>
      <c r="Y20" s="84"/>
      <c r="Z20" s="16"/>
      <c r="AA20" s="17"/>
      <c r="AB20" s="106">
        <f t="shared" si="0"/>
        <v>104</v>
      </c>
      <c r="AC20" s="18">
        <f t="shared" si="1"/>
        <v>86</v>
      </c>
      <c r="AD20" s="107">
        <f t="shared" si="3"/>
        <v>18</v>
      </c>
      <c r="AE20" s="24">
        <v>2</v>
      </c>
    </row>
    <row r="21" spans="1:31" ht="18">
      <c r="A21" s="65"/>
      <c r="B21" s="96">
        <v>38014</v>
      </c>
      <c r="C21" s="82" t="s">
        <v>889</v>
      </c>
      <c r="D21" s="82" t="s">
        <v>911</v>
      </c>
      <c r="E21" s="82" t="s">
        <v>845</v>
      </c>
      <c r="F21" s="156"/>
      <c r="G21" s="17"/>
      <c r="H21" s="16">
        <v>1</v>
      </c>
      <c r="I21" s="17">
        <v>100</v>
      </c>
      <c r="J21" s="16"/>
      <c r="K21" s="83"/>
      <c r="L21" s="37"/>
      <c r="M21" s="18"/>
      <c r="N21" s="16"/>
      <c r="O21" s="84"/>
      <c r="P21" s="89"/>
      <c r="Q21" s="90"/>
      <c r="R21" s="89"/>
      <c r="S21" s="91"/>
      <c r="T21" s="39"/>
      <c r="U21" s="17"/>
      <c r="V21" s="39"/>
      <c r="W21" s="18"/>
      <c r="X21" s="39"/>
      <c r="Y21" s="84"/>
      <c r="Z21" s="16"/>
      <c r="AA21" s="17"/>
      <c r="AB21" s="106">
        <f t="shared" si="0"/>
        <v>100</v>
      </c>
      <c r="AC21" s="18">
        <f t="shared" si="1"/>
        <v>100</v>
      </c>
      <c r="AD21" s="107">
        <f t="shared" si="3"/>
        <v>19</v>
      </c>
      <c r="AE21" s="77">
        <v>1</v>
      </c>
    </row>
    <row r="22" spans="1:31" ht="18">
      <c r="A22" s="137" t="s">
        <v>771</v>
      </c>
      <c r="B22" s="138" t="s">
        <v>772</v>
      </c>
      <c r="C22" s="137" t="s">
        <v>773</v>
      </c>
      <c r="D22" s="137" t="s">
        <v>114</v>
      </c>
      <c r="E22" s="137" t="s">
        <v>353</v>
      </c>
      <c r="F22" s="130">
        <v>7</v>
      </c>
      <c r="G22" s="17">
        <v>44</v>
      </c>
      <c r="H22" s="16">
        <v>7</v>
      </c>
      <c r="I22" s="17">
        <v>44</v>
      </c>
      <c r="J22" s="16"/>
      <c r="K22" s="83"/>
      <c r="L22" s="37"/>
      <c r="M22" s="18"/>
      <c r="N22" s="16"/>
      <c r="O22" s="84"/>
      <c r="P22" s="89"/>
      <c r="Q22" s="90"/>
      <c r="R22" s="89"/>
      <c r="S22" s="91"/>
      <c r="T22" s="39"/>
      <c r="U22" s="17"/>
      <c r="V22" s="39"/>
      <c r="W22" s="18"/>
      <c r="X22" s="39"/>
      <c r="Y22" s="84"/>
      <c r="Z22" s="16"/>
      <c r="AA22" s="17"/>
      <c r="AB22" s="106">
        <f t="shared" si="0"/>
        <v>88</v>
      </c>
      <c r="AC22" s="18">
        <f t="shared" si="1"/>
        <v>88</v>
      </c>
      <c r="AD22" s="107">
        <f t="shared" si="3"/>
        <v>20</v>
      </c>
      <c r="AE22" s="24">
        <v>2</v>
      </c>
    </row>
    <row r="23" spans="1:31" ht="18">
      <c r="A23" s="65"/>
      <c r="B23" s="116"/>
      <c r="C23" s="22" t="s">
        <v>985</v>
      </c>
      <c r="D23" s="11" t="s">
        <v>986</v>
      </c>
      <c r="E23" s="11" t="s">
        <v>987</v>
      </c>
      <c r="F23" s="130"/>
      <c r="G23" s="17"/>
      <c r="H23" s="16"/>
      <c r="I23" s="17"/>
      <c r="J23" s="16">
        <v>4</v>
      </c>
      <c r="K23" s="83">
        <v>55</v>
      </c>
      <c r="L23" s="37"/>
      <c r="M23" s="18"/>
      <c r="N23" s="16"/>
      <c r="O23" s="84"/>
      <c r="P23" s="89"/>
      <c r="Q23" s="90"/>
      <c r="R23" s="89"/>
      <c r="S23" s="91"/>
      <c r="T23" s="39"/>
      <c r="U23" s="17"/>
      <c r="V23" s="39"/>
      <c r="W23" s="18"/>
      <c r="X23" s="39"/>
      <c r="Y23" s="84"/>
      <c r="Z23" s="16"/>
      <c r="AA23" s="17"/>
      <c r="AB23" s="106">
        <f t="shared" si="0"/>
        <v>82.5</v>
      </c>
      <c r="AC23" s="18">
        <f t="shared" si="1"/>
        <v>55</v>
      </c>
      <c r="AD23" s="107">
        <f t="shared" si="3"/>
        <v>21</v>
      </c>
      <c r="AE23" s="57">
        <v>1</v>
      </c>
    </row>
    <row r="24" spans="1:31" ht="18">
      <c r="A24" s="65"/>
      <c r="B24" s="65"/>
      <c r="C24" s="204" t="s">
        <v>992</v>
      </c>
      <c r="D24" s="115" t="s">
        <v>993</v>
      </c>
      <c r="E24" s="11" t="s">
        <v>728</v>
      </c>
      <c r="F24" s="130"/>
      <c r="G24" s="17"/>
      <c r="H24" s="16"/>
      <c r="I24" s="17"/>
      <c r="J24" s="16">
        <v>21</v>
      </c>
      <c r="K24" s="83">
        <v>23</v>
      </c>
      <c r="L24" s="37">
        <v>6</v>
      </c>
      <c r="M24" s="18">
        <v>46</v>
      </c>
      <c r="N24" s="16"/>
      <c r="O24" s="84"/>
      <c r="P24" s="89"/>
      <c r="Q24" s="90"/>
      <c r="R24" s="89"/>
      <c r="S24" s="91"/>
      <c r="T24" s="39"/>
      <c r="U24" s="17"/>
      <c r="V24" s="39"/>
      <c r="W24" s="18"/>
      <c r="X24" s="39"/>
      <c r="Y24" s="84"/>
      <c r="Z24" s="16"/>
      <c r="AA24" s="17"/>
      <c r="AB24" s="106">
        <f t="shared" si="0"/>
        <v>80.5</v>
      </c>
      <c r="AC24" s="18">
        <f t="shared" si="1"/>
        <v>69</v>
      </c>
      <c r="AD24" s="107">
        <f t="shared" si="3"/>
        <v>22</v>
      </c>
      <c r="AE24" s="57">
        <v>2</v>
      </c>
    </row>
    <row r="25" spans="1:31" ht="18">
      <c r="A25" s="65"/>
      <c r="B25" s="96"/>
      <c r="C25" s="207" t="s">
        <v>1086</v>
      </c>
      <c r="D25" s="82" t="s">
        <v>966</v>
      </c>
      <c r="E25" s="82" t="s">
        <v>353</v>
      </c>
      <c r="F25" s="130"/>
      <c r="G25" s="17"/>
      <c r="H25" s="16"/>
      <c r="I25" s="17"/>
      <c r="J25" s="16"/>
      <c r="K25" s="83"/>
      <c r="L25" s="37">
        <v>2</v>
      </c>
      <c r="M25" s="18">
        <v>80</v>
      </c>
      <c r="N25" s="16"/>
      <c r="O25" s="84"/>
      <c r="P25" s="89"/>
      <c r="Q25" s="90"/>
      <c r="R25" s="89"/>
      <c r="S25" s="91"/>
      <c r="T25" s="39"/>
      <c r="U25" s="17"/>
      <c r="V25" s="39"/>
      <c r="W25" s="18"/>
      <c r="X25" s="39"/>
      <c r="Y25" s="84"/>
      <c r="Z25" s="16"/>
      <c r="AA25" s="17"/>
      <c r="AB25" s="106">
        <f t="shared" si="0"/>
        <v>80</v>
      </c>
      <c r="AC25" s="18">
        <f t="shared" si="1"/>
        <v>80</v>
      </c>
      <c r="AD25" s="107">
        <f t="shared" si="3"/>
        <v>23</v>
      </c>
      <c r="AE25" s="57">
        <v>1</v>
      </c>
    </row>
    <row r="26" spans="1:31" ht="18">
      <c r="A26" s="137" t="s">
        <v>779</v>
      </c>
      <c r="B26" s="138" t="s">
        <v>780</v>
      </c>
      <c r="C26" s="208" t="s">
        <v>781</v>
      </c>
      <c r="D26" s="137" t="s">
        <v>782</v>
      </c>
      <c r="E26" s="137" t="s">
        <v>356</v>
      </c>
      <c r="F26" s="130">
        <v>8</v>
      </c>
      <c r="G26" s="17">
        <v>42</v>
      </c>
      <c r="H26" s="16"/>
      <c r="I26" s="17"/>
      <c r="J26" s="16"/>
      <c r="K26" s="83"/>
      <c r="L26" s="37">
        <v>11</v>
      </c>
      <c r="M26" s="18">
        <v>38</v>
      </c>
      <c r="N26" s="16"/>
      <c r="O26" s="84"/>
      <c r="P26" s="89"/>
      <c r="Q26" s="90"/>
      <c r="R26" s="89"/>
      <c r="S26" s="91"/>
      <c r="T26" s="39"/>
      <c r="U26" s="17"/>
      <c r="V26" s="39"/>
      <c r="W26" s="18"/>
      <c r="X26" s="39"/>
      <c r="Y26" s="84"/>
      <c r="Z26" s="16"/>
      <c r="AA26" s="17"/>
      <c r="AB26" s="106">
        <f t="shared" si="0"/>
        <v>80</v>
      </c>
      <c r="AC26" s="18">
        <f t="shared" si="1"/>
        <v>80</v>
      </c>
      <c r="AD26" s="107">
        <f t="shared" si="3"/>
        <v>24</v>
      </c>
      <c r="AE26" s="24">
        <v>2</v>
      </c>
    </row>
    <row r="27" spans="1:31" ht="18">
      <c r="A27" s="70"/>
      <c r="B27" s="65"/>
      <c r="C27" s="204" t="s">
        <v>809</v>
      </c>
      <c r="D27" s="115" t="s">
        <v>991</v>
      </c>
      <c r="E27" s="11" t="s">
        <v>356</v>
      </c>
      <c r="F27" s="130"/>
      <c r="G27" s="17"/>
      <c r="H27" s="16"/>
      <c r="I27" s="17"/>
      <c r="J27" s="16">
        <v>19</v>
      </c>
      <c r="K27" s="83">
        <v>25</v>
      </c>
      <c r="L27" s="37">
        <v>9</v>
      </c>
      <c r="M27" s="18">
        <v>42</v>
      </c>
      <c r="N27" s="16"/>
      <c r="O27" s="84"/>
      <c r="P27" s="89"/>
      <c r="Q27" s="90"/>
      <c r="R27" s="89"/>
      <c r="S27" s="91"/>
      <c r="T27" s="39"/>
      <c r="U27" s="17"/>
      <c r="V27" s="39"/>
      <c r="W27" s="18"/>
      <c r="X27" s="39"/>
      <c r="Y27" s="84"/>
      <c r="Z27" s="16"/>
      <c r="AA27" s="17"/>
      <c r="AB27" s="106">
        <f t="shared" si="0"/>
        <v>79.5</v>
      </c>
      <c r="AC27" s="18">
        <f t="shared" si="1"/>
        <v>67</v>
      </c>
      <c r="AD27" s="107">
        <f t="shared" si="3"/>
        <v>25</v>
      </c>
      <c r="AE27" s="77">
        <v>2</v>
      </c>
    </row>
    <row r="28" spans="1:31" ht="18">
      <c r="A28" s="137" t="s">
        <v>756</v>
      </c>
      <c r="B28" s="138">
        <v>37104</v>
      </c>
      <c r="C28" s="208" t="s">
        <v>43</v>
      </c>
      <c r="D28" s="137" t="s">
        <v>757</v>
      </c>
      <c r="E28" s="137" t="s">
        <v>364</v>
      </c>
      <c r="F28" s="155">
        <v>3</v>
      </c>
      <c r="G28" s="17">
        <v>65</v>
      </c>
      <c r="H28" s="16"/>
      <c r="I28" s="17"/>
      <c r="J28" s="16"/>
      <c r="K28" s="83"/>
      <c r="L28" s="37"/>
      <c r="M28" s="18"/>
      <c r="N28" s="16"/>
      <c r="O28" s="84"/>
      <c r="P28" s="89"/>
      <c r="Q28" s="90"/>
      <c r="R28" s="89"/>
      <c r="S28" s="91"/>
      <c r="T28" s="39"/>
      <c r="U28" s="17"/>
      <c r="V28" s="39"/>
      <c r="W28" s="18"/>
      <c r="X28" s="39"/>
      <c r="Y28" s="84"/>
      <c r="Z28" s="16"/>
      <c r="AA28" s="17"/>
      <c r="AB28" s="106">
        <f t="shared" si="0"/>
        <v>65</v>
      </c>
      <c r="AC28" s="18">
        <f t="shared" si="1"/>
        <v>65</v>
      </c>
      <c r="AD28" s="107">
        <f t="shared" si="3"/>
        <v>26</v>
      </c>
      <c r="AE28" s="24">
        <v>1</v>
      </c>
    </row>
    <row r="29" spans="1:31" ht="18">
      <c r="A29" s="137" t="s">
        <v>756</v>
      </c>
      <c r="B29" s="138">
        <v>37074</v>
      </c>
      <c r="C29" s="208" t="s">
        <v>282</v>
      </c>
      <c r="D29" s="137" t="s">
        <v>758</v>
      </c>
      <c r="E29" s="137" t="s">
        <v>364</v>
      </c>
      <c r="F29" s="155">
        <v>3</v>
      </c>
      <c r="G29" s="17">
        <v>65</v>
      </c>
      <c r="H29" s="16"/>
      <c r="I29" s="17"/>
      <c r="J29" s="16"/>
      <c r="K29" s="83"/>
      <c r="L29" s="37"/>
      <c r="M29" s="18"/>
      <c r="N29" s="16"/>
      <c r="O29" s="84"/>
      <c r="P29" s="89"/>
      <c r="Q29" s="90"/>
      <c r="R29" s="89"/>
      <c r="S29" s="91"/>
      <c r="T29" s="39"/>
      <c r="U29" s="17"/>
      <c r="V29" s="39"/>
      <c r="W29" s="18"/>
      <c r="X29" s="39"/>
      <c r="Y29" s="84"/>
      <c r="Z29" s="16"/>
      <c r="AA29" s="17"/>
      <c r="AB29" s="106">
        <f t="shared" si="0"/>
        <v>65</v>
      </c>
      <c r="AC29" s="18">
        <f t="shared" si="1"/>
        <v>65</v>
      </c>
      <c r="AD29" s="107">
        <f t="shared" si="3"/>
        <v>27</v>
      </c>
      <c r="AE29" s="24">
        <v>1</v>
      </c>
    </row>
    <row r="30" spans="1:31" ht="18">
      <c r="A30" s="65"/>
      <c r="B30" s="65"/>
      <c r="C30" s="71" t="s">
        <v>1087</v>
      </c>
      <c r="D30" s="69" t="s">
        <v>1088</v>
      </c>
      <c r="E30" s="220" t="s">
        <v>364</v>
      </c>
      <c r="F30" s="130"/>
      <c r="G30" s="17"/>
      <c r="H30" s="16"/>
      <c r="I30" s="17"/>
      <c r="J30" s="16"/>
      <c r="K30" s="83"/>
      <c r="L30" s="37">
        <v>4</v>
      </c>
      <c r="M30" s="18">
        <v>55</v>
      </c>
      <c r="N30" s="16"/>
      <c r="O30" s="84"/>
      <c r="P30" s="89"/>
      <c r="Q30" s="90"/>
      <c r="R30" s="89"/>
      <c r="S30" s="91"/>
      <c r="T30" s="39"/>
      <c r="U30" s="17"/>
      <c r="V30" s="39"/>
      <c r="W30" s="18"/>
      <c r="X30" s="39"/>
      <c r="Y30" s="84"/>
      <c r="Z30" s="16"/>
      <c r="AA30" s="17"/>
      <c r="AB30" s="106">
        <f t="shared" si="0"/>
        <v>55</v>
      </c>
      <c r="AC30" s="18">
        <f t="shared" si="1"/>
        <v>55</v>
      </c>
      <c r="AD30" s="107">
        <f t="shared" si="3"/>
        <v>28</v>
      </c>
      <c r="AE30" s="57">
        <v>1</v>
      </c>
    </row>
    <row r="31" spans="1:31" ht="18">
      <c r="A31" s="65"/>
      <c r="B31" s="96"/>
      <c r="C31" s="207" t="s">
        <v>894</v>
      </c>
      <c r="D31" s="82" t="s">
        <v>1089</v>
      </c>
      <c r="E31" s="220" t="s">
        <v>364</v>
      </c>
      <c r="F31" s="130"/>
      <c r="G31" s="17"/>
      <c r="H31" s="16"/>
      <c r="I31" s="18"/>
      <c r="J31" s="16"/>
      <c r="K31" s="83"/>
      <c r="L31" s="37">
        <v>4</v>
      </c>
      <c r="M31" s="18">
        <v>55</v>
      </c>
      <c r="N31" s="16"/>
      <c r="O31" s="84"/>
      <c r="P31" s="89"/>
      <c r="Q31" s="90"/>
      <c r="R31" s="89"/>
      <c r="S31" s="91"/>
      <c r="T31" s="39"/>
      <c r="U31" s="17"/>
      <c r="V31" s="39"/>
      <c r="W31" s="18"/>
      <c r="X31" s="39"/>
      <c r="Y31" s="84"/>
      <c r="Z31" s="16"/>
      <c r="AA31" s="17"/>
      <c r="AB31" s="106">
        <f t="shared" si="0"/>
        <v>55</v>
      </c>
      <c r="AC31" s="18">
        <f t="shared" si="1"/>
        <v>55</v>
      </c>
      <c r="AD31" s="107">
        <f t="shared" si="3"/>
        <v>29</v>
      </c>
      <c r="AE31" s="57">
        <v>1</v>
      </c>
    </row>
    <row r="32" spans="1:31" ht="18">
      <c r="A32" s="65"/>
      <c r="B32" s="166">
        <v>36840</v>
      </c>
      <c r="C32" s="11" t="s">
        <v>915</v>
      </c>
      <c r="D32" s="11" t="s">
        <v>870</v>
      </c>
      <c r="E32" s="11" t="s">
        <v>845</v>
      </c>
      <c r="F32" s="130"/>
      <c r="G32" s="17"/>
      <c r="H32" s="16">
        <v>4</v>
      </c>
      <c r="I32" s="17">
        <v>55</v>
      </c>
      <c r="J32" s="16"/>
      <c r="K32" s="83"/>
      <c r="L32" s="37"/>
      <c r="M32" s="18"/>
      <c r="N32" s="16"/>
      <c r="O32" s="84"/>
      <c r="P32" s="89"/>
      <c r="Q32" s="90"/>
      <c r="R32" s="89"/>
      <c r="S32" s="91"/>
      <c r="T32" s="39"/>
      <c r="U32" s="17"/>
      <c r="V32" s="39"/>
      <c r="W32" s="18"/>
      <c r="X32" s="39"/>
      <c r="Y32" s="84"/>
      <c r="Z32" s="16"/>
      <c r="AA32" s="17"/>
      <c r="AB32" s="106">
        <f t="shared" si="0"/>
        <v>55</v>
      </c>
      <c r="AC32" s="18">
        <f t="shared" si="1"/>
        <v>55</v>
      </c>
      <c r="AD32" s="107">
        <f t="shared" si="3"/>
        <v>30</v>
      </c>
      <c r="AE32" s="57">
        <v>1</v>
      </c>
    </row>
    <row r="33" spans="1:31" ht="18">
      <c r="A33" s="65"/>
      <c r="B33" s="116"/>
      <c r="C33" s="82" t="s">
        <v>1099</v>
      </c>
      <c r="D33" s="82" t="s">
        <v>986</v>
      </c>
      <c r="E33" s="82" t="s">
        <v>984</v>
      </c>
      <c r="F33" s="155"/>
      <c r="G33" s="17"/>
      <c r="H33" s="16"/>
      <c r="I33" s="17"/>
      <c r="J33" s="16"/>
      <c r="K33" s="83"/>
      <c r="L33" s="37">
        <v>8</v>
      </c>
      <c r="M33" s="18">
        <v>44</v>
      </c>
      <c r="N33" s="16"/>
      <c r="O33" s="84"/>
      <c r="P33" s="89"/>
      <c r="Q33" s="90"/>
      <c r="R33" s="89"/>
      <c r="S33" s="91"/>
      <c r="T33" s="39"/>
      <c r="U33" s="17"/>
      <c r="V33" s="39"/>
      <c r="W33" s="18"/>
      <c r="X33" s="39"/>
      <c r="Y33" s="84"/>
      <c r="Z33" s="16"/>
      <c r="AA33" s="17"/>
      <c r="AB33" s="106">
        <f t="shared" si="0"/>
        <v>44</v>
      </c>
      <c r="AC33" s="18">
        <f t="shared" si="1"/>
        <v>44</v>
      </c>
      <c r="AD33" s="107">
        <f t="shared" si="3"/>
        <v>31</v>
      </c>
      <c r="AE33" s="24">
        <v>1</v>
      </c>
    </row>
    <row r="34" spans="1:31" ht="18">
      <c r="A34" s="65"/>
      <c r="B34" s="116"/>
      <c r="C34" s="82" t="s">
        <v>1100</v>
      </c>
      <c r="D34" s="82" t="s">
        <v>1101</v>
      </c>
      <c r="E34" s="82" t="s">
        <v>984</v>
      </c>
      <c r="F34" s="155"/>
      <c r="G34" s="17"/>
      <c r="H34" s="16"/>
      <c r="I34" s="17"/>
      <c r="J34" s="16"/>
      <c r="K34" s="83"/>
      <c r="L34" s="37">
        <v>8</v>
      </c>
      <c r="M34" s="18">
        <v>44</v>
      </c>
      <c r="N34" s="16"/>
      <c r="O34" s="84"/>
      <c r="P34" s="89"/>
      <c r="Q34" s="90"/>
      <c r="R34" s="89"/>
      <c r="S34" s="91"/>
      <c r="T34" s="39"/>
      <c r="U34" s="17"/>
      <c r="V34" s="39"/>
      <c r="W34" s="18"/>
      <c r="X34" s="39"/>
      <c r="Y34" s="84"/>
      <c r="Z34" s="16"/>
      <c r="AA34" s="17"/>
      <c r="AB34" s="106">
        <f t="shared" si="0"/>
        <v>44</v>
      </c>
      <c r="AC34" s="18">
        <f t="shared" si="1"/>
        <v>44</v>
      </c>
      <c r="AD34" s="107">
        <f t="shared" si="3"/>
        <v>32</v>
      </c>
      <c r="AE34" s="24">
        <v>1</v>
      </c>
    </row>
    <row r="35" spans="1:31" ht="18">
      <c r="A35" s="65"/>
      <c r="B35" s="116"/>
      <c r="C35" s="11" t="s">
        <v>988</v>
      </c>
      <c r="D35" s="11" t="s">
        <v>224</v>
      </c>
      <c r="E35" s="11" t="s">
        <v>845</v>
      </c>
      <c r="F35" s="130"/>
      <c r="G35" s="17"/>
      <c r="H35" s="16"/>
      <c r="I35" s="17"/>
      <c r="J35" s="16">
        <v>16</v>
      </c>
      <c r="K35" s="83">
        <v>28</v>
      </c>
      <c r="L35" s="37"/>
      <c r="M35" s="18"/>
      <c r="N35" s="16"/>
      <c r="O35" s="84"/>
      <c r="P35" s="89"/>
      <c r="Q35" s="90"/>
      <c r="R35" s="89"/>
      <c r="S35" s="91"/>
      <c r="T35" s="39"/>
      <c r="U35" s="17"/>
      <c r="V35" s="39"/>
      <c r="W35" s="18"/>
      <c r="X35" s="39"/>
      <c r="Y35" s="84"/>
      <c r="Z35" s="16"/>
      <c r="AA35" s="17"/>
      <c r="AB35" s="106">
        <f t="shared" ref="AB35:AB66" si="4">G35+I35+K35*1.5+M35+O35*1.5+Q35+S35+U35*1.5+W35+Y35*1.5+AA35</f>
        <v>42</v>
      </c>
      <c r="AC35" s="18">
        <f t="shared" ref="AC35:AC66" si="5">G35+I35+K35+M35+O35+Q35+S35+AA35</f>
        <v>28</v>
      </c>
      <c r="AD35" s="107">
        <f t="shared" si="3"/>
        <v>33</v>
      </c>
      <c r="AE35" s="57">
        <v>1</v>
      </c>
    </row>
    <row r="36" spans="1:31" ht="18">
      <c r="A36" s="70"/>
      <c r="B36" s="65"/>
      <c r="C36" s="115" t="s">
        <v>989</v>
      </c>
      <c r="D36" s="115" t="s">
        <v>990</v>
      </c>
      <c r="E36" s="11" t="s">
        <v>845</v>
      </c>
      <c r="F36" s="130"/>
      <c r="G36" s="17"/>
      <c r="H36" s="16"/>
      <c r="I36" s="17"/>
      <c r="J36" s="16">
        <v>17</v>
      </c>
      <c r="K36" s="83">
        <v>27</v>
      </c>
      <c r="L36" s="37"/>
      <c r="M36" s="18"/>
      <c r="N36" s="16"/>
      <c r="O36" s="84"/>
      <c r="P36" s="89"/>
      <c r="Q36" s="90"/>
      <c r="R36" s="89"/>
      <c r="S36" s="91"/>
      <c r="T36" s="39"/>
      <c r="U36" s="17"/>
      <c r="V36" s="39"/>
      <c r="W36" s="18"/>
      <c r="X36" s="39"/>
      <c r="Y36" s="84"/>
      <c r="Z36" s="16"/>
      <c r="AA36" s="17"/>
      <c r="AB36" s="106">
        <f t="shared" si="4"/>
        <v>40.5</v>
      </c>
      <c r="AC36" s="18">
        <f t="shared" si="5"/>
        <v>27</v>
      </c>
      <c r="AD36" s="107">
        <f t="shared" si="3"/>
        <v>34</v>
      </c>
      <c r="AE36" s="77">
        <v>1</v>
      </c>
    </row>
    <row r="37" spans="1:31" ht="18">
      <c r="A37" s="65"/>
      <c r="B37" s="65"/>
      <c r="C37" s="11" t="s">
        <v>1102</v>
      </c>
      <c r="D37" s="11" t="s">
        <v>1103</v>
      </c>
      <c r="E37" s="11" t="s">
        <v>833</v>
      </c>
      <c r="F37" s="130"/>
      <c r="G37" s="17"/>
      <c r="H37" s="16"/>
      <c r="I37" s="17"/>
      <c r="J37" s="16"/>
      <c r="K37" s="83"/>
      <c r="L37" s="37">
        <v>10</v>
      </c>
      <c r="M37" s="18">
        <v>40</v>
      </c>
      <c r="N37" s="16"/>
      <c r="O37" s="84"/>
      <c r="P37" s="89"/>
      <c r="Q37" s="90"/>
      <c r="R37" s="89"/>
      <c r="S37" s="91"/>
      <c r="T37" s="39"/>
      <c r="U37" s="17"/>
      <c r="V37" s="39"/>
      <c r="W37" s="18"/>
      <c r="X37" s="39"/>
      <c r="Y37" s="84"/>
      <c r="Z37" s="16"/>
      <c r="AA37" s="17"/>
      <c r="AB37" s="106">
        <f t="shared" si="4"/>
        <v>40</v>
      </c>
      <c r="AC37" s="18">
        <f t="shared" si="5"/>
        <v>40</v>
      </c>
      <c r="AD37" s="107">
        <f t="shared" si="3"/>
        <v>35</v>
      </c>
      <c r="AE37" s="57">
        <v>1</v>
      </c>
    </row>
    <row r="38" spans="1:31" ht="18">
      <c r="A38" s="227" t="s">
        <v>118</v>
      </c>
      <c r="B38" s="97">
        <v>36686</v>
      </c>
      <c r="C38" s="171" t="s">
        <v>783</v>
      </c>
      <c r="D38" s="171" t="s">
        <v>696</v>
      </c>
      <c r="E38" s="171" t="s">
        <v>353</v>
      </c>
      <c r="F38" s="130">
        <v>9</v>
      </c>
      <c r="G38" s="17">
        <v>40</v>
      </c>
      <c r="H38" s="16"/>
      <c r="I38" s="18"/>
      <c r="J38" s="16"/>
      <c r="K38" s="83"/>
      <c r="L38" s="37"/>
      <c r="M38" s="18"/>
      <c r="N38" s="16"/>
      <c r="O38" s="84"/>
      <c r="P38" s="89"/>
      <c r="Q38" s="90"/>
      <c r="R38" s="89"/>
      <c r="S38" s="91"/>
      <c r="T38" s="39"/>
      <c r="U38" s="17"/>
      <c r="V38" s="39"/>
      <c r="W38" s="18"/>
      <c r="X38" s="39"/>
      <c r="Y38" s="84"/>
      <c r="Z38" s="16"/>
      <c r="AA38" s="17"/>
      <c r="AB38" s="106">
        <f t="shared" si="4"/>
        <v>40</v>
      </c>
      <c r="AC38" s="18">
        <f t="shared" si="5"/>
        <v>40</v>
      </c>
      <c r="AD38" s="107">
        <f t="shared" si="3"/>
        <v>36</v>
      </c>
      <c r="AE38" s="24">
        <v>1</v>
      </c>
    </row>
    <row r="39" spans="1:31" ht="18">
      <c r="A39" s="171" t="s">
        <v>118</v>
      </c>
      <c r="B39" s="97">
        <v>36699</v>
      </c>
      <c r="C39" s="171" t="s">
        <v>784</v>
      </c>
      <c r="D39" s="171" t="s">
        <v>785</v>
      </c>
      <c r="E39" s="171" t="s">
        <v>353</v>
      </c>
      <c r="F39" s="155">
        <v>9</v>
      </c>
      <c r="G39" s="17">
        <v>40</v>
      </c>
      <c r="H39" s="16"/>
      <c r="I39" s="17"/>
      <c r="J39" s="16"/>
      <c r="K39" s="83"/>
      <c r="L39" s="37"/>
      <c r="M39" s="18"/>
      <c r="N39" s="16"/>
      <c r="O39" s="84"/>
      <c r="P39" s="89"/>
      <c r="Q39" s="90"/>
      <c r="R39" s="89"/>
      <c r="S39" s="91"/>
      <c r="T39" s="39"/>
      <c r="U39" s="17"/>
      <c r="V39" s="39"/>
      <c r="W39" s="18"/>
      <c r="X39" s="39"/>
      <c r="Y39" s="84"/>
      <c r="Z39" s="16"/>
      <c r="AA39" s="17"/>
      <c r="AB39" s="106">
        <f t="shared" si="4"/>
        <v>40</v>
      </c>
      <c r="AC39" s="18">
        <f t="shared" si="5"/>
        <v>40</v>
      </c>
      <c r="AD39" s="107">
        <f t="shared" si="3"/>
        <v>37</v>
      </c>
      <c r="AE39" s="24">
        <v>1</v>
      </c>
    </row>
    <row r="40" spans="1:31" ht="18">
      <c r="A40" s="65"/>
      <c r="B40" s="166">
        <v>37132</v>
      </c>
      <c r="C40" s="82" t="s">
        <v>873</v>
      </c>
      <c r="D40" s="82" t="s">
        <v>72</v>
      </c>
      <c r="E40" s="82" t="s">
        <v>853</v>
      </c>
      <c r="F40" s="155"/>
      <c r="G40" s="17"/>
      <c r="H40" s="16">
        <v>10</v>
      </c>
      <c r="I40" s="17">
        <v>38</v>
      </c>
      <c r="J40" s="16"/>
      <c r="K40" s="83"/>
      <c r="L40" s="37"/>
      <c r="M40" s="18"/>
      <c r="N40" s="16"/>
      <c r="O40" s="84"/>
      <c r="P40" s="89"/>
      <c r="Q40" s="90"/>
      <c r="R40" s="89"/>
      <c r="S40" s="91"/>
      <c r="T40" s="39"/>
      <c r="U40" s="17"/>
      <c r="V40" s="39"/>
      <c r="W40" s="18"/>
      <c r="X40" s="39"/>
      <c r="Y40" s="84"/>
      <c r="Z40" s="16"/>
      <c r="AA40" s="17"/>
      <c r="AB40" s="106">
        <f t="shared" si="4"/>
        <v>38</v>
      </c>
      <c r="AC40" s="18">
        <f t="shared" si="5"/>
        <v>38</v>
      </c>
      <c r="AD40" s="107">
        <f t="shared" si="3"/>
        <v>38</v>
      </c>
      <c r="AE40" s="24">
        <v>1</v>
      </c>
    </row>
    <row r="41" spans="1:31" ht="18">
      <c r="A41" s="70"/>
      <c r="B41" s="166">
        <v>36791</v>
      </c>
      <c r="C41" s="115" t="s">
        <v>918</v>
      </c>
      <c r="D41" s="115" t="s">
        <v>293</v>
      </c>
      <c r="E41" s="11" t="s">
        <v>845</v>
      </c>
      <c r="F41" s="130"/>
      <c r="G41" s="17"/>
      <c r="H41" s="16">
        <v>13</v>
      </c>
      <c r="I41" s="17">
        <v>32</v>
      </c>
      <c r="J41" s="16"/>
      <c r="K41" s="83"/>
      <c r="L41" s="37"/>
      <c r="M41" s="18"/>
      <c r="N41" s="16"/>
      <c r="O41" s="84"/>
      <c r="P41" s="89"/>
      <c r="Q41" s="90"/>
      <c r="R41" s="89"/>
      <c r="S41" s="91"/>
      <c r="T41" s="39"/>
      <c r="U41" s="17"/>
      <c r="V41" s="39"/>
      <c r="W41" s="18"/>
      <c r="X41" s="39"/>
      <c r="Y41" s="84"/>
      <c r="Z41" s="16"/>
      <c r="AA41" s="17"/>
      <c r="AB41" s="106">
        <f t="shared" si="4"/>
        <v>32</v>
      </c>
      <c r="AC41" s="18">
        <f t="shared" si="5"/>
        <v>32</v>
      </c>
      <c r="AD41" s="107">
        <f t="shared" si="3"/>
        <v>39</v>
      </c>
      <c r="AE41" s="57">
        <v>1</v>
      </c>
    </row>
    <row r="42" spans="1:31" ht="18">
      <c r="A42" s="65"/>
      <c r="B42" s="65"/>
      <c r="C42" s="11" t="s">
        <v>1093</v>
      </c>
      <c r="D42" s="11" t="s">
        <v>1094</v>
      </c>
      <c r="E42" s="11" t="s">
        <v>118</v>
      </c>
      <c r="F42" s="130"/>
      <c r="G42" s="17"/>
      <c r="H42" s="16"/>
      <c r="I42" s="17"/>
      <c r="J42" s="16"/>
      <c r="K42" s="83"/>
      <c r="L42" s="37">
        <v>7</v>
      </c>
      <c r="M42" s="18">
        <v>0</v>
      </c>
      <c r="N42" s="16"/>
      <c r="O42" s="84"/>
      <c r="P42" s="89"/>
      <c r="Q42" s="90"/>
      <c r="R42" s="89"/>
      <c r="S42" s="91"/>
      <c r="T42" s="39"/>
      <c r="U42" s="17"/>
      <c r="V42" s="39"/>
      <c r="W42" s="18"/>
      <c r="X42" s="39"/>
      <c r="Y42" s="84"/>
      <c r="Z42" s="16"/>
      <c r="AA42" s="17"/>
      <c r="AB42" s="106">
        <f t="shared" si="4"/>
        <v>0</v>
      </c>
      <c r="AC42" s="18">
        <f t="shared" si="5"/>
        <v>0</v>
      </c>
      <c r="AD42" s="107">
        <f t="shared" si="3"/>
        <v>40</v>
      </c>
      <c r="AE42" s="57">
        <v>1</v>
      </c>
    </row>
    <row r="43" spans="1:31" ht="18">
      <c r="A43" s="65"/>
      <c r="C43" s="69" t="s">
        <v>1095</v>
      </c>
      <c r="D43" s="69" t="s">
        <v>149</v>
      </c>
      <c r="E43" s="11" t="s">
        <v>118</v>
      </c>
      <c r="F43" s="130"/>
      <c r="G43" s="17"/>
      <c r="H43" s="16"/>
      <c r="I43" s="17"/>
      <c r="J43" s="16"/>
      <c r="K43" s="83"/>
      <c r="L43" s="37">
        <v>7</v>
      </c>
      <c r="M43" s="18">
        <v>0</v>
      </c>
      <c r="N43" s="16"/>
      <c r="O43" s="84"/>
      <c r="P43" s="89"/>
      <c r="Q43" s="90"/>
      <c r="R43" s="89"/>
      <c r="S43" s="91"/>
      <c r="T43" s="39"/>
      <c r="U43" s="17"/>
      <c r="V43" s="39"/>
      <c r="W43" s="18"/>
      <c r="X43" s="39"/>
      <c r="Y43" s="84"/>
      <c r="Z43" s="16"/>
      <c r="AA43" s="17"/>
      <c r="AB43" s="106">
        <f t="shared" si="4"/>
        <v>0</v>
      </c>
      <c r="AC43" s="18">
        <f t="shared" si="5"/>
        <v>0</v>
      </c>
      <c r="AD43" s="107">
        <f t="shared" si="3"/>
        <v>41</v>
      </c>
      <c r="AE43" s="57">
        <v>1</v>
      </c>
    </row>
    <row r="44" spans="1:31" ht="18">
      <c r="A44" s="65"/>
      <c r="B44" s="183"/>
      <c r="C44" s="20" t="s">
        <v>1108</v>
      </c>
      <c r="D44" s="20" t="s">
        <v>1109</v>
      </c>
      <c r="E44" s="82" t="s">
        <v>1045</v>
      </c>
      <c r="F44" s="130"/>
      <c r="G44" s="17"/>
      <c r="H44" s="16"/>
      <c r="I44" s="17"/>
      <c r="J44" s="16"/>
      <c r="K44" s="83"/>
      <c r="L44" s="37">
        <v>12</v>
      </c>
      <c r="M44" s="18">
        <v>0</v>
      </c>
      <c r="N44" s="16"/>
      <c r="O44" s="84"/>
      <c r="P44" s="89"/>
      <c r="Q44" s="90"/>
      <c r="R44" s="89"/>
      <c r="S44" s="91"/>
      <c r="T44" s="39"/>
      <c r="U44" s="17"/>
      <c r="V44" s="39"/>
      <c r="W44" s="18"/>
      <c r="X44" s="39"/>
      <c r="Y44" s="84"/>
      <c r="Z44" s="16"/>
      <c r="AA44" s="17"/>
      <c r="AB44" s="106">
        <f t="shared" si="4"/>
        <v>0</v>
      </c>
      <c r="AC44" s="18">
        <f t="shared" si="5"/>
        <v>0</v>
      </c>
      <c r="AD44" s="107">
        <f t="shared" si="3"/>
        <v>42</v>
      </c>
      <c r="AE44" s="77">
        <v>1</v>
      </c>
    </row>
    <row r="45" spans="1:31" ht="18">
      <c r="A45" s="65"/>
      <c r="C45" s="79" t="s">
        <v>1110</v>
      </c>
      <c r="D45" s="12" t="s">
        <v>1111</v>
      </c>
      <c r="E45" s="11" t="s">
        <v>1045</v>
      </c>
      <c r="F45" s="130"/>
      <c r="G45" s="17"/>
      <c r="H45" s="16"/>
      <c r="I45" s="17"/>
      <c r="J45" s="16"/>
      <c r="K45" s="83"/>
      <c r="L45" s="37">
        <v>12</v>
      </c>
      <c r="M45" s="18">
        <v>0</v>
      </c>
      <c r="N45" s="16"/>
      <c r="O45" s="84"/>
      <c r="P45" s="89"/>
      <c r="Q45" s="90"/>
      <c r="R45" s="89"/>
      <c r="S45" s="91"/>
      <c r="T45" s="39"/>
      <c r="U45" s="17"/>
      <c r="V45" s="39"/>
      <c r="W45" s="18"/>
      <c r="X45" s="39"/>
      <c r="Y45" s="84"/>
      <c r="Z45" s="16"/>
      <c r="AA45" s="17"/>
      <c r="AB45" s="106">
        <f t="shared" si="4"/>
        <v>0</v>
      </c>
      <c r="AC45" s="18">
        <f t="shared" si="5"/>
        <v>0</v>
      </c>
      <c r="AD45" s="107">
        <f t="shared" si="3"/>
        <v>43</v>
      </c>
      <c r="AE45" s="57">
        <v>1</v>
      </c>
    </row>
    <row r="46" spans="1:31" ht="18">
      <c r="A46" s="65"/>
      <c r="B46" s="65"/>
      <c r="C46" s="12"/>
      <c r="D46" s="12"/>
      <c r="E46" s="11"/>
      <c r="F46" s="130"/>
      <c r="G46" s="17"/>
      <c r="H46" s="16"/>
      <c r="I46" s="17"/>
      <c r="J46" s="16"/>
      <c r="K46" s="83"/>
      <c r="L46" s="37"/>
      <c r="M46" s="18"/>
      <c r="N46" s="16"/>
      <c r="O46" s="84"/>
      <c r="P46" s="89"/>
      <c r="Q46" s="90"/>
      <c r="R46" s="89"/>
      <c r="S46" s="91"/>
      <c r="T46" s="39"/>
      <c r="U46" s="17"/>
      <c r="V46" s="39"/>
      <c r="W46" s="18"/>
      <c r="X46" s="39"/>
      <c r="Y46" s="84"/>
      <c r="Z46" s="16"/>
      <c r="AA46" s="17"/>
      <c r="AB46" s="106">
        <f t="shared" si="4"/>
        <v>0</v>
      </c>
      <c r="AC46" s="18">
        <f t="shared" si="5"/>
        <v>0</v>
      </c>
      <c r="AD46" s="107">
        <f t="shared" si="3"/>
        <v>44</v>
      </c>
      <c r="AE46" s="57"/>
    </row>
    <row r="47" spans="1:31" ht="18">
      <c r="A47" s="65"/>
      <c r="B47" s="65"/>
      <c r="C47" s="40"/>
      <c r="D47" s="12"/>
      <c r="E47" s="11"/>
      <c r="F47" s="130"/>
      <c r="G47" s="17"/>
      <c r="H47" s="16"/>
      <c r="I47" s="17"/>
      <c r="J47" s="16"/>
      <c r="K47" s="83"/>
      <c r="L47" s="37"/>
      <c r="M47" s="18"/>
      <c r="N47" s="16"/>
      <c r="O47" s="84"/>
      <c r="P47" s="89"/>
      <c r="Q47" s="90"/>
      <c r="R47" s="89"/>
      <c r="S47" s="91"/>
      <c r="T47" s="39"/>
      <c r="U47" s="17"/>
      <c r="V47" s="39"/>
      <c r="W47" s="18"/>
      <c r="X47" s="39"/>
      <c r="Y47" s="84"/>
      <c r="Z47" s="16"/>
      <c r="AA47" s="17"/>
      <c r="AB47" s="106">
        <f t="shared" si="4"/>
        <v>0</v>
      </c>
      <c r="AC47" s="18">
        <f t="shared" si="5"/>
        <v>0</v>
      </c>
      <c r="AD47" s="107">
        <f t="shared" ref="AD47:AD78" si="6">1+AD46</f>
        <v>45</v>
      </c>
      <c r="AE47" s="57"/>
    </row>
    <row r="48" spans="1:31" ht="18">
      <c r="A48" s="65"/>
      <c r="B48" s="65"/>
      <c r="C48" s="71"/>
      <c r="D48" s="69"/>
      <c r="E48" s="11"/>
      <c r="F48" s="130"/>
      <c r="G48" s="17"/>
      <c r="H48" s="16"/>
      <c r="I48" s="17"/>
      <c r="J48" s="16"/>
      <c r="K48" s="83"/>
      <c r="L48" s="37"/>
      <c r="M48" s="18"/>
      <c r="N48" s="16"/>
      <c r="O48" s="84"/>
      <c r="P48" s="89"/>
      <c r="Q48" s="90"/>
      <c r="R48" s="89"/>
      <c r="S48" s="91"/>
      <c r="T48" s="39"/>
      <c r="U48" s="17"/>
      <c r="V48" s="39"/>
      <c r="W48" s="18"/>
      <c r="X48" s="39"/>
      <c r="Y48" s="84"/>
      <c r="Z48" s="16"/>
      <c r="AA48" s="17"/>
      <c r="AB48" s="106">
        <f t="shared" si="4"/>
        <v>0</v>
      </c>
      <c r="AC48" s="18">
        <f t="shared" si="5"/>
        <v>0</v>
      </c>
      <c r="AD48" s="107">
        <f t="shared" si="6"/>
        <v>46</v>
      </c>
    </row>
    <row r="49" spans="1:31" ht="18">
      <c r="A49" s="65"/>
      <c r="B49" s="65"/>
      <c r="C49" s="71"/>
      <c r="D49" s="69"/>
      <c r="E49" s="11"/>
      <c r="F49" s="130"/>
      <c r="G49" s="17"/>
      <c r="H49" s="16"/>
      <c r="I49" s="17"/>
      <c r="J49" s="16"/>
      <c r="K49" s="83"/>
      <c r="L49" s="37"/>
      <c r="M49" s="18"/>
      <c r="N49" s="16"/>
      <c r="O49" s="84"/>
      <c r="P49" s="89"/>
      <c r="Q49" s="90"/>
      <c r="R49" s="89"/>
      <c r="S49" s="91"/>
      <c r="T49" s="39"/>
      <c r="U49" s="17"/>
      <c r="V49" s="39"/>
      <c r="W49" s="18"/>
      <c r="X49" s="39"/>
      <c r="Y49" s="84"/>
      <c r="Z49" s="16"/>
      <c r="AA49" s="17"/>
      <c r="AB49" s="106">
        <f t="shared" si="4"/>
        <v>0</v>
      </c>
      <c r="AC49" s="18">
        <f t="shared" si="5"/>
        <v>0</v>
      </c>
      <c r="AD49" s="107">
        <f t="shared" si="6"/>
        <v>47</v>
      </c>
    </row>
    <row r="50" spans="1:31" ht="18">
      <c r="A50" s="65"/>
      <c r="B50" s="65"/>
      <c r="C50" s="71"/>
      <c r="D50" s="69"/>
      <c r="E50" s="11"/>
      <c r="F50" s="130"/>
      <c r="G50" s="17"/>
      <c r="H50" s="16"/>
      <c r="I50" s="17"/>
      <c r="J50" s="16"/>
      <c r="K50" s="83"/>
      <c r="L50" s="37"/>
      <c r="M50" s="18"/>
      <c r="N50" s="16"/>
      <c r="O50" s="84"/>
      <c r="P50" s="89"/>
      <c r="Q50" s="90"/>
      <c r="R50" s="89"/>
      <c r="S50" s="91"/>
      <c r="T50" s="39"/>
      <c r="U50" s="17"/>
      <c r="V50" s="39"/>
      <c r="W50" s="18"/>
      <c r="X50" s="39"/>
      <c r="Y50" s="84"/>
      <c r="Z50" s="16"/>
      <c r="AA50" s="17"/>
      <c r="AB50" s="106">
        <f t="shared" si="4"/>
        <v>0</v>
      </c>
      <c r="AC50" s="18">
        <f t="shared" si="5"/>
        <v>0</v>
      </c>
      <c r="AD50" s="107">
        <f t="shared" si="6"/>
        <v>48</v>
      </c>
      <c r="AE50" s="57"/>
    </row>
    <row r="51" spans="1:31" ht="18">
      <c r="A51" s="65"/>
      <c r="B51" s="65"/>
      <c r="C51" s="71"/>
      <c r="D51" s="69"/>
      <c r="E51" s="11"/>
      <c r="F51" s="130"/>
      <c r="G51" s="17"/>
      <c r="H51" s="16"/>
      <c r="I51" s="17"/>
      <c r="J51" s="16"/>
      <c r="K51" s="83"/>
      <c r="L51" s="37"/>
      <c r="M51" s="18"/>
      <c r="N51" s="16"/>
      <c r="O51" s="84"/>
      <c r="P51" s="89"/>
      <c r="Q51" s="90"/>
      <c r="R51" s="89"/>
      <c r="S51" s="91"/>
      <c r="T51" s="39"/>
      <c r="U51" s="17"/>
      <c r="V51" s="39"/>
      <c r="W51" s="18"/>
      <c r="X51" s="39"/>
      <c r="Y51" s="84"/>
      <c r="Z51" s="16"/>
      <c r="AA51" s="17"/>
      <c r="AB51" s="106">
        <f t="shared" si="4"/>
        <v>0</v>
      </c>
      <c r="AC51" s="18">
        <f t="shared" si="5"/>
        <v>0</v>
      </c>
      <c r="AD51" s="107">
        <f t="shared" si="6"/>
        <v>49</v>
      </c>
      <c r="AE51" s="57"/>
    </row>
    <row r="52" spans="1:31" ht="18">
      <c r="A52" s="65"/>
      <c r="B52" s="65"/>
      <c r="C52" s="176"/>
      <c r="D52" s="70"/>
      <c r="E52" s="11"/>
      <c r="F52" s="130"/>
      <c r="G52" s="17"/>
      <c r="H52" s="16"/>
      <c r="I52" s="17"/>
      <c r="J52" s="16"/>
      <c r="K52" s="83"/>
      <c r="L52" s="37"/>
      <c r="M52" s="18"/>
      <c r="N52" s="16"/>
      <c r="O52" s="84"/>
      <c r="P52" s="89"/>
      <c r="Q52" s="90"/>
      <c r="R52" s="89"/>
      <c r="S52" s="91"/>
      <c r="T52" s="39"/>
      <c r="U52" s="17"/>
      <c r="V52" s="39"/>
      <c r="W52" s="18"/>
      <c r="X52" s="39"/>
      <c r="Y52" s="84"/>
      <c r="Z52" s="16"/>
      <c r="AA52" s="17"/>
      <c r="AB52" s="106">
        <f t="shared" si="4"/>
        <v>0</v>
      </c>
      <c r="AC52" s="18">
        <f t="shared" si="5"/>
        <v>0</v>
      </c>
      <c r="AD52" s="107">
        <f t="shared" si="6"/>
        <v>50</v>
      </c>
      <c r="AE52" s="57"/>
    </row>
    <row r="53" spans="1:31" ht="18">
      <c r="A53" s="65"/>
      <c r="B53" s="65"/>
      <c r="C53" s="176"/>
      <c r="D53" s="70"/>
      <c r="E53" s="11"/>
      <c r="F53" s="130"/>
      <c r="G53" s="17"/>
      <c r="H53" s="16"/>
      <c r="I53" s="17"/>
      <c r="J53" s="16"/>
      <c r="K53" s="83"/>
      <c r="L53" s="37"/>
      <c r="M53" s="18"/>
      <c r="N53" s="16"/>
      <c r="O53" s="84"/>
      <c r="P53" s="89"/>
      <c r="Q53" s="90"/>
      <c r="R53" s="89"/>
      <c r="S53" s="91"/>
      <c r="T53" s="39"/>
      <c r="U53" s="17"/>
      <c r="V53" s="39"/>
      <c r="W53" s="18"/>
      <c r="X53" s="39"/>
      <c r="Y53" s="84"/>
      <c r="Z53" s="16"/>
      <c r="AA53" s="17"/>
      <c r="AB53" s="106">
        <f t="shared" si="4"/>
        <v>0</v>
      </c>
      <c r="AC53" s="18">
        <f t="shared" si="5"/>
        <v>0</v>
      </c>
      <c r="AD53" s="107">
        <f t="shared" si="6"/>
        <v>51</v>
      </c>
      <c r="AE53" s="57"/>
    </row>
    <row r="54" spans="1:31" ht="18">
      <c r="A54" s="65"/>
      <c r="B54" s="96"/>
      <c r="C54" s="141"/>
      <c r="D54" s="65"/>
      <c r="E54" s="82"/>
      <c r="F54" s="130"/>
      <c r="G54" s="17"/>
      <c r="H54" s="16"/>
      <c r="I54" s="17"/>
      <c r="J54" s="16"/>
      <c r="K54" s="83"/>
      <c r="L54" s="37"/>
      <c r="M54" s="18"/>
      <c r="N54" s="16"/>
      <c r="O54" s="84"/>
      <c r="P54" s="89"/>
      <c r="Q54" s="90"/>
      <c r="R54" s="89"/>
      <c r="S54" s="91"/>
      <c r="T54" s="39"/>
      <c r="U54" s="17"/>
      <c r="V54" s="39"/>
      <c r="W54" s="18"/>
      <c r="X54" s="39"/>
      <c r="Y54" s="84"/>
      <c r="Z54" s="16"/>
      <c r="AA54" s="17"/>
      <c r="AB54" s="106">
        <f t="shared" si="4"/>
        <v>0</v>
      </c>
      <c r="AC54" s="18">
        <f t="shared" si="5"/>
        <v>0</v>
      </c>
      <c r="AD54" s="107">
        <f t="shared" si="6"/>
        <v>52</v>
      </c>
      <c r="AE54" s="57"/>
    </row>
    <row r="55" spans="1:31" ht="18">
      <c r="A55" s="65"/>
      <c r="B55" s="65"/>
      <c r="C55" s="70"/>
      <c r="D55" s="70"/>
      <c r="E55" s="76"/>
      <c r="F55" s="130"/>
      <c r="G55" s="17"/>
      <c r="H55" s="16"/>
      <c r="I55" s="17"/>
      <c r="J55" s="16"/>
      <c r="K55" s="83"/>
      <c r="L55" s="37"/>
      <c r="M55" s="18"/>
      <c r="N55" s="16"/>
      <c r="O55" s="84"/>
      <c r="P55" s="89"/>
      <c r="Q55" s="90"/>
      <c r="R55" s="89"/>
      <c r="S55" s="91"/>
      <c r="T55" s="39"/>
      <c r="U55" s="17"/>
      <c r="V55" s="39"/>
      <c r="W55" s="18"/>
      <c r="X55" s="39"/>
      <c r="Y55" s="84"/>
      <c r="Z55" s="16"/>
      <c r="AA55" s="17"/>
      <c r="AB55" s="106">
        <f t="shared" si="4"/>
        <v>0</v>
      </c>
      <c r="AC55" s="18">
        <f t="shared" si="5"/>
        <v>0</v>
      </c>
      <c r="AD55" s="107">
        <f t="shared" si="6"/>
        <v>53</v>
      </c>
      <c r="AE55" s="57"/>
    </row>
    <row r="56" spans="1:31" ht="18">
      <c r="A56" s="65"/>
      <c r="B56" s="65"/>
      <c r="C56" s="40"/>
      <c r="D56" s="12"/>
      <c r="E56" s="11"/>
      <c r="F56" s="130"/>
      <c r="G56" s="17"/>
      <c r="H56" s="16"/>
      <c r="I56" s="17"/>
      <c r="J56" s="16"/>
      <c r="K56" s="83"/>
      <c r="L56" s="37"/>
      <c r="M56" s="18"/>
      <c r="N56" s="16"/>
      <c r="O56" s="84"/>
      <c r="P56" s="89"/>
      <c r="Q56" s="90"/>
      <c r="R56" s="89"/>
      <c r="S56" s="91"/>
      <c r="T56" s="39"/>
      <c r="U56" s="17"/>
      <c r="V56" s="39"/>
      <c r="W56" s="18"/>
      <c r="X56" s="39"/>
      <c r="Y56" s="84"/>
      <c r="Z56" s="16"/>
      <c r="AA56" s="17"/>
      <c r="AB56" s="106">
        <f t="shared" si="4"/>
        <v>0</v>
      </c>
      <c r="AC56" s="18">
        <f t="shared" si="5"/>
        <v>0</v>
      </c>
      <c r="AD56" s="107">
        <f t="shared" si="6"/>
        <v>54</v>
      </c>
    </row>
    <row r="57" spans="1:31" ht="18">
      <c r="A57" s="65"/>
      <c r="B57" s="65"/>
      <c r="C57" s="40"/>
      <c r="D57" s="12"/>
      <c r="E57" s="11"/>
      <c r="F57" s="130"/>
      <c r="G57" s="17"/>
      <c r="H57" s="16"/>
      <c r="I57" s="17"/>
      <c r="J57" s="16"/>
      <c r="K57" s="83"/>
      <c r="L57" s="37"/>
      <c r="M57" s="18"/>
      <c r="N57" s="16"/>
      <c r="O57" s="84"/>
      <c r="P57" s="89"/>
      <c r="Q57" s="90"/>
      <c r="R57" s="89"/>
      <c r="S57" s="91"/>
      <c r="T57" s="39"/>
      <c r="U57" s="17"/>
      <c r="V57" s="39"/>
      <c r="W57" s="18"/>
      <c r="X57" s="39"/>
      <c r="Y57" s="84"/>
      <c r="Z57" s="16"/>
      <c r="AA57" s="17"/>
      <c r="AB57" s="106">
        <f t="shared" si="4"/>
        <v>0</v>
      </c>
      <c r="AC57" s="18">
        <f t="shared" si="5"/>
        <v>0</v>
      </c>
      <c r="AD57" s="107">
        <f t="shared" si="6"/>
        <v>55</v>
      </c>
    </row>
    <row r="58" spans="1:31" ht="18">
      <c r="A58" s="65"/>
      <c r="B58" s="65"/>
      <c r="C58" s="40"/>
      <c r="D58" s="12"/>
      <c r="E58" s="11"/>
      <c r="F58" s="130"/>
      <c r="G58" s="17"/>
      <c r="H58" s="16"/>
      <c r="I58" s="17"/>
      <c r="J58" s="16"/>
      <c r="K58" s="83"/>
      <c r="L58" s="37"/>
      <c r="M58" s="18"/>
      <c r="N58" s="16"/>
      <c r="O58" s="84"/>
      <c r="P58" s="89"/>
      <c r="Q58" s="90"/>
      <c r="R58" s="89"/>
      <c r="S58" s="91"/>
      <c r="T58" s="39"/>
      <c r="U58" s="17"/>
      <c r="V58" s="39"/>
      <c r="W58" s="18"/>
      <c r="X58" s="39"/>
      <c r="Y58" s="84"/>
      <c r="Z58" s="16"/>
      <c r="AA58" s="17"/>
      <c r="AB58" s="106">
        <f t="shared" si="4"/>
        <v>0</v>
      </c>
      <c r="AC58" s="18">
        <f t="shared" si="5"/>
        <v>0</v>
      </c>
      <c r="AD58" s="107">
        <f t="shared" si="6"/>
        <v>56</v>
      </c>
    </row>
    <row r="59" spans="1:31" ht="18">
      <c r="A59" s="65"/>
      <c r="B59" s="65"/>
      <c r="C59" s="40"/>
      <c r="D59" s="12"/>
      <c r="E59" s="11"/>
      <c r="F59" s="130"/>
      <c r="G59" s="17"/>
      <c r="H59" s="16"/>
      <c r="I59" s="17"/>
      <c r="J59" s="16"/>
      <c r="K59" s="83"/>
      <c r="L59" s="37"/>
      <c r="M59" s="18"/>
      <c r="N59" s="16"/>
      <c r="O59" s="84"/>
      <c r="P59" s="89"/>
      <c r="Q59" s="90"/>
      <c r="R59" s="89"/>
      <c r="S59" s="91"/>
      <c r="T59" s="39"/>
      <c r="U59" s="17"/>
      <c r="V59" s="39"/>
      <c r="W59" s="18"/>
      <c r="X59" s="39"/>
      <c r="Y59" s="84"/>
      <c r="Z59" s="16"/>
      <c r="AA59" s="17"/>
      <c r="AB59" s="106">
        <f t="shared" si="4"/>
        <v>0</v>
      </c>
      <c r="AC59" s="18">
        <f t="shared" si="5"/>
        <v>0</v>
      </c>
      <c r="AD59" s="107">
        <f t="shared" si="6"/>
        <v>57</v>
      </c>
    </row>
    <row r="60" spans="1:31" ht="18">
      <c r="A60" s="65"/>
      <c r="B60" s="65"/>
      <c r="C60" s="40"/>
      <c r="D60" s="12"/>
      <c r="E60" s="11"/>
      <c r="F60" s="130"/>
      <c r="G60" s="17"/>
      <c r="H60" s="16"/>
      <c r="I60" s="17"/>
      <c r="J60" s="16"/>
      <c r="K60" s="83"/>
      <c r="L60" s="37"/>
      <c r="M60" s="18"/>
      <c r="N60" s="16"/>
      <c r="O60" s="84"/>
      <c r="P60" s="89"/>
      <c r="Q60" s="90"/>
      <c r="R60" s="89"/>
      <c r="S60" s="91"/>
      <c r="T60" s="39"/>
      <c r="U60" s="17"/>
      <c r="V60" s="39"/>
      <c r="W60" s="18"/>
      <c r="X60" s="39"/>
      <c r="Y60" s="84"/>
      <c r="Z60" s="16"/>
      <c r="AA60" s="17"/>
      <c r="AB60" s="106">
        <f t="shared" si="4"/>
        <v>0</v>
      </c>
      <c r="AC60" s="18">
        <f t="shared" si="5"/>
        <v>0</v>
      </c>
      <c r="AD60" s="107">
        <f t="shared" si="6"/>
        <v>58</v>
      </c>
    </row>
    <row r="61" spans="1:31" ht="18">
      <c r="A61" s="65"/>
      <c r="B61" s="65"/>
      <c r="C61" s="40"/>
      <c r="D61" s="12"/>
      <c r="E61" s="11"/>
      <c r="F61" s="130"/>
      <c r="G61" s="17"/>
      <c r="H61" s="16"/>
      <c r="I61" s="17"/>
      <c r="J61" s="16"/>
      <c r="K61" s="83"/>
      <c r="L61" s="37"/>
      <c r="M61" s="18"/>
      <c r="N61" s="16"/>
      <c r="O61" s="84"/>
      <c r="P61" s="89"/>
      <c r="Q61" s="90"/>
      <c r="R61" s="89"/>
      <c r="S61" s="91"/>
      <c r="T61" s="39"/>
      <c r="U61" s="17"/>
      <c r="V61" s="39"/>
      <c r="W61" s="18"/>
      <c r="X61" s="39"/>
      <c r="Y61" s="84"/>
      <c r="Z61" s="16"/>
      <c r="AA61" s="17"/>
      <c r="AB61" s="106">
        <f t="shared" si="4"/>
        <v>0</v>
      </c>
      <c r="AC61" s="18">
        <f t="shared" si="5"/>
        <v>0</v>
      </c>
      <c r="AD61" s="107">
        <f t="shared" si="6"/>
        <v>59</v>
      </c>
    </row>
    <row r="62" spans="1:31" ht="18">
      <c r="A62" s="65"/>
      <c r="B62" s="65"/>
      <c r="C62" s="40"/>
      <c r="D62" s="12"/>
      <c r="E62" s="11"/>
      <c r="F62" s="130"/>
      <c r="G62" s="17"/>
      <c r="H62" s="16"/>
      <c r="I62" s="17"/>
      <c r="J62" s="16"/>
      <c r="K62" s="83"/>
      <c r="L62" s="37"/>
      <c r="M62" s="18"/>
      <c r="N62" s="16"/>
      <c r="O62" s="84"/>
      <c r="P62" s="89"/>
      <c r="Q62" s="90"/>
      <c r="R62" s="89"/>
      <c r="S62" s="91"/>
      <c r="T62" s="39"/>
      <c r="U62" s="17"/>
      <c r="V62" s="39"/>
      <c r="W62" s="18"/>
      <c r="X62" s="39"/>
      <c r="Y62" s="84"/>
      <c r="Z62" s="16"/>
      <c r="AA62" s="17"/>
      <c r="AB62" s="106">
        <f t="shared" si="4"/>
        <v>0</v>
      </c>
      <c r="AC62" s="18">
        <f t="shared" si="5"/>
        <v>0</v>
      </c>
      <c r="AD62" s="107">
        <f t="shared" si="6"/>
        <v>60</v>
      </c>
    </row>
    <row r="63" spans="1:31" ht="18">
      <c r="A63" s="65"/>
      <c r="B63" s="65"/>
      <c r="C63" s="40"/>
      <c r="D63" s="12"/>
      <c r="E63" s="11"/>
      <c r="F63" s="130"/>
      <c r="G63" s="17"/>
      <c r="H63" s="16"/>
      <c r="I63" s="17"/>
      <c r="J63" s="16"/>
      <c r="K63" s="83"/>
      <c r="L63" s="37"/>
      <c r="M63" s="18"/>
      <c r="N63" s="16"/>
      <c r="O63" s="84"/>
      <c r="P63" s="89"/>
      <c r="Q63" s="90"/>
      <c r="R63" s="89"/>
      <c r="S63" s="91"/>
      <c r="T63" s="39"/>
      <c r="U63" s="17"/>
      <c r="V63" s="39"/>
      <c r="W63" s="18"/>
      <c r="X63" s="39"/>
      <c r="Y63" s="84"/>
      <c r="Z63" s="16"/>
      <c r="AA63" s="17"/>
      <c r="AB63" s="106">
        <f t="shared" si="4"/>
        <v>0</v>
      </c>
      <c r="AC63" s="18">
        <f t="shared" si="5"/>
        <v>0</v>
      </c>
      <c r="AD63" s="107">
        <f t="shared" si="6"/>
        <v>61</v>
      </c>
    </row>
    <row r="64" spans="1:31" ht="18">
      <c r="A64" s="65"/>
      <c r="B64" s="65"/>
      <c r="C64" s="40"/>
      <c r="D64" s="12"/>
      <c r="E64" s="11"/>
      <c r="F64" s="130"/>
      <c r="G64" s="17"/>
      <c r="H64" s="16"/>
      <c r="I64" s="17"/>
      <c r="J64" s="16"/>
      <c r="K64" s="83"/>
      <c r="L64" s="37"/>
      <c r="M64" s="18"/>
      <c r="N64" s="16"/>
      <c r="O64" s="84"/>
      <c r="P64" s="89"/>
      <c r="Q64" s="90"/>
      <c r="R64" s="89"/>
      <c r="S64" s="91"/>
      <c r="T64" s="39"/>
      <c r="U64" s="17"/>
      <c r="V64" s="39"/>
      <c r="W64" s="18"/>
      <c r="X64" s="39"/>
      <c r="Y64" s="84"/>
      <c r="Z64" s="16"/>
      <c r="AA64" s="17"/>
      <c r="AB64" s="106">
        <f t="shared" si="4"/>
        <v>0</v>
      </c>
      <c r="AC64" s="18">
        <f t="shared" si="5"/>
        <v>0</v>
      </c>
      <c r="AD64" s="107">
        <f t="shared" si="6"/>
        <v>62</v>
      </c>
    </row>
    <row r="65" spans="1:30" ht="18">
      <c r="A65" s="65"/>
      <c r="B65" s="65"/>
      <c r="C65" s="40"/>
      <c r="D65" s="12"/>
      <c r="E65" s="11"/>
      <c r="F65" s="130"/>
      <c r="G65" s="17"/>
      <c r="H65" s="16"/>
      <c r="I65" s="17"/>
      <c r="J65" s="16"/>
      <c r="K65" s="83"/>
      <c r="L65" s="37"/>
      <c r="M65" s="18"/>
      <c r="N65" s="16"/>
      <c r="O65" s="84"/>
      <c r="P65" s="89"/>
      <c r="Q65" s="90"/>
      <c r="R65" s="89"/>
      <c r="S65" s="91"/>
      <c r="T65" s="39"/>
      <c r="U65" s="17"/>
      <c r="V65" s="39"/>
      <c r="W65" s="18"/>
      <c r="X65" s="39"/>
      <c r="Y65" s="84"/>
      <c r="Z65" s="16"/>
      <c r="AA65" s="17"/>
      <c r="AB65" s="106">
        <f t="shared" si="4"/>
        <v>0</v>
      </c>
      <c r="AC65" s="18">
        <f t="shared" si="5"/>
        <v>0</v>
      </c>
      <c r="AD65" s="107">
        <f t="shared" si="6"/>
        <v>63</v>
      </c>
    </row>
    <row r="66" spans="1:30" ht="18">
      <c r="A66" s="65"/>
      <c r="B66" s="65"/>
      <c r="C66" s="40"/>
      <c r="D66" s="12"/>
      <c r="E66" s="11"/>
      <c r="F66" s="130"/>
      <c r="G66" s="17"/>
      <c r="H66" s="16"/>
      <c r="I66" s="17"/>
      <c r="J66" s="16"/>
      <c r="K66" s="83"/>
      <c r="L66" s="37"/>
      <c r="M66" s="18"/>
      <c r="N66" s="16"/>
      <c r="O66" s="84"/>
      <c r="P66" s="89"/>
      <c r="Q66" s="90"/>
      <c r="R66" s="89"/>
      <c r="S66" s="91"/>
      <c r="T66" s="39"/>
      <c r="U66" s="17"/>
      <c r="V66" s="39"/>
      <c r="W66" s="18"/>
      <c r="X66" s="39"/>
      <c r="Y66" s="84"/>
      <c r="Z66" s="16"/>
      <c r="AA66" s="17"/>
      <c r="AB66" s="106">
        <f t="shared" si="4"/>
        <v>0</v>
      </c>
      <c r="AC66" s="18">
        <f t="shared" si="5"/>
        <v>0</v>
      </c>
      <c r="AD66" s="107">
        <f t="shared" si="6"/>
        <v>64</v>
      </c>
    </row>
    <row r="67" spans="1:30" ht="18">
      <c r="A67" s="65"/>
      <c r="B67" s="65"/>
      <c r="C67" s="40"/>
      <c r="D67" s="12"/>
      <c r="E67" s="11"/>
      <c r="F67" s="130"/>
      <c r="G67" s="17"/>
      <c r="H67" s="16"/>
      <c r="I67" s="17"/>
      <c r="J67" s="16"/>
      <c r="K67" s="83"/>
      <c r="L67" s="37"/>
      <c r="M67" s="18"/>
      <c r="N67" s="16"/>
      <c r="O67" s="84"/>
      <c r="P67" s="89"/>
      <c r="Q67" s="90"/>
      <c r="R67" s="89"/>
      <c r="S67" s="91"/>
      <c r="T67" s="39"/>
      <c r="U67" s="17"/>
      <c r="V67" s="39"/>
      <c r="W67" s="18"/>
      <c r="X67" s="39"/>
      <c r="Y67" s="84"/>
      <c r="Z67" s="16"/>
      <c r="AA67" s="17"/>
      <c r="AB67" s="106">
        <f t="shared" ref="AB67:AB84" si="7">G67+I67+K67*1.5+M67+O67*1.5+Q67+S67+U67*1.5+W67+Y67*1.5+AA67</f>
        <v>0</v>
      </c>
      <c r="AC67" s="18">
        <f t="shared" ref="AC67:AC84" si="8">G67+I67+K67+M67+O67+Q67+S67+AA67</f>
        <v>0</v>
      </c>
      <c r="AD67" s="107">
        <f t="shared" si="6"/>
        <v>65</v>
      </c>
    </row>
    <row r="68" spans="1:30" ht="18">
      <c r="A68" s="65"/>
      <c r="B68" s="65"/>
      <c r="C68" s="40"/>
      <c r="D68" s="12"/>
      <c r="E68" s="11"/>
      <c r="F68" s="130"/>
      <c r="G68" s="17"/>
      <c r="H68" s="16"/>
      <c r="I68" s="17"/>
      <c r="J68" s="16"/>
      <c r="K68" s="83"/>
      <c r="L68" s="37"/>
      <c r="M68" s="18"/>
      <c r="N68" s="16"/>
      <c r="O68" s="84"/>
      <c r="P68" s="89"/>
      <c r="Q68" s="90"/>
      <c r="R68" s="89"/>
      <c r="S68" s="91"/>
      <c r="T68" s="39"/>
      <c r="U68" s="17"/>
      <c r="V68" s="39"/>
      <c r="W68" s="18"/>
      <c r="X68" s="39"/>
      <c r="Y68" s="84"/>
      <c r="Z68" s="16"/>
      <c r="AA68" s="17"/>
      <c r="AB68" s="106">
        <f t="shared" si="7"/>
        <v>0</v>
      </c>
      <c r="AC68" s="18">
        <f t="shared" si="8"/>
        <v>0</v>
      </c>
      <c r="AD68" s="107">
        <f t="shared" si="6"/>
        <v>66</v>
      </c>
    </row>
    <row r="69" spans="1:30" ht="18">
      <c r="A69" s="65"/>
      <c r="B69" s="65"/>
      <c r="C69" s="40"/>
      <c r="D69" s="12"/>
      <c r="E69" s="11"/>
      <c r="F69" s="130"/>
      <c r="G69" s="17"/>
      <c r="H69" s="16"/>
      <c r="I69" s="17"/>
      <c r="J69" s="16"/>
      <c r="K69" s="83"/>
      <c r="L69" s="37"/>
      <c r="M69" s="18"/>
      <c r="N69" s="16"/>
      <c r="O69" s="84"/>
      <c r="P69" s="89"/>
      <c r="Q69" s="90"/>
      <c r="R69" s="89"/>
      <c r="S69" s="91"/>
      <c r="T69" s="39"/>
      <c r="U69" s="17"/>
      <c r="V69" s="39"/>
      <c r="W69" s="18"/>
      <c r="X69" s="39"/>
      <c r="Y69" s="84"/>
      <c r="Z69" s="16"/>
      <c r="AA69" s="17"/>
      <c r="AB69" s="106">
        <f t="shared" si="7"/>
        <v>0</v>
      </c>
      <c r="AC69" s="18">
        <f t="shared" si="8"/>
        <v>0</v>
      </c>
      <c r="AD69" s="107">
        <f t="shared" si="6"/>
        <v>67</v>
      </c>
    </row>
    <row r="70" spans="1:30" ht="18">
      <c r="A70" s="65"/>
      <c r="B70" s="65"/>
      <c r="C70" s="40"/>
      <c r="D70" s="12"/>
      <c r="E70" s="11"/>
      <c r="F70" s="130"/>
      <c r="G70" s="17"/>
      <c r="H70" s="16"/>
      <c r="I70" s="17"/>
      <c r="J70" s="16"/>
      <c r="K70" s="83"/>
      <c r="L70" s="37"/>
      <c r="M70" s="18"/>
      <c r="N70" s="16"/>
      <c r="O70" s="84"/>
      <c r="P70" s="89"/>
      <c r="Q70" s="90"/>
      <c r="R70" s="89"/>
      <c r="S70" s="91"/>
      <c r="T70" s="39"/>
      <c r="U70" s="17"/>
      <c r="V70" s="39"/>
      <c r="W70" s="18"/>
      <c r="X70" s="39"/>
      <c r="Y70" s="84"/>
      <c r="Z70" s="16"/>
      <c r="AA70" s="17"/>
      <c r="AB70" s="106">
        <f t="shared" si="7"/>
        <v>0</v>
      </c>
      <c r="AC70" s="18">
        <f t="shared" si="8"/>
        <v>0</v>
      </c>
      <c r="AD70" s="107">
        <f t="shared" si="6"/>
        <v>68</v>
      </c>
    </row>
    <row r="71" spans="1:30" ht="18">
      <c r="A71" s="65"/>
      <c r="B71" s="65"/>
      <c r="C71" s="40"/>
      <c r="D71" s="12"/>
      <c r="E71" s="11"/>
      <c r="F71" s="130"/>
      <c r="G71" s="17"/>
      <c r="H71" s="16"/>
      <c r="I71" s="17"/>
      <c r="J71" s="16"/>
      <c r="K71" s="83"/>
      <c r="L71" s="37"/>
      <c r="M71" s="18"/>
      <c r="N71" s="16"/>
      <c r="O71" s="84"/>
      <c r="P71" s="89"/>
      <c r="Q71" s="90"/>
      <c r="R71" s="89"/>
      <c r="S71" s="91"/>
      <c r="T71" s="39"/>
      <c r="U71" s="17"/>
      <c r="V71" s="39"/>
      <c r="W71" s="18"/>
      <c r="X71" s="39"/>
      <c r="Y71" s="84"/>
      <c r="Z71" s="16"/>
      <c r="AA71" s="17"/>
      <c r="AB71" s="106">
        <f t="shared" si="7"/>
        <v>0</v>
      </c>
      <c r="AC71" s="18">
        <f t="shared" si="8"/>
        <v>0</v>
      </c>
      <c r="AD71" s="107">
        <f t="shared" si="6"/>
        <v>69</v>
      </c>
    </row>
    <row r="72" spans="1:30" ht="18">
      <c r="A72" s="65"/>
      <c r="B72" s="65"/>
      <c r="C72" s="40"/>
      <c r="D72" s="12"/>
      <c r="E72" s="11"/>
      <c r="F72" s="130"/>
      <c r="G72" s="17"/>
      <c r="H72" s="16"/>
      <c r="I72" s="17"/>
      <c r="J72" s="16"/>
      <c r="K72" s="83"/>
      <c r="L72" s="37"/>
      <c r="M72" s="18"/>
      <c r="N72" s="16"/>
      <c r="O72" s="84"/>
      <c r="P72" s="89"/>
      <c r="Q72" s="90"/>
      <c r="R72" s="89"/>
      <c r="S72" s="91"/>
      <c r="T72" s="39"/>
      <c r="U72" s="17"/>
      <c r="V72" s="39"/>
      <c r="W72" s="18"/>
      <c r="X72" s="39"/>
      <c r="Y72" s="84"/>
      <c r="Z72" s="16"/>
      <c r="AA72" s="17"/>
      <c r="AB72" s="106">
        <f t="shared" si="7"/>
        <v>0</v>
      </c>
      <c r="AC72" s="18">
        <f t="shared" si="8"/>
        <v>0</v>
      </c>
      <c r="AD72" s="107">
        <f t="shared" si="6"/>
        <v>70</v>
      </c>
    </row>
    <row r="73" spans="1:30" ht="18">
      <c r="A73" s="65"/>
      <c r="B73" s="65"/>
      <c r="C73" s="40"/>
      <c r="D73" s="12"/>
      <c r="E73" s="11"/>
      <c r="F73" s="130"/>
      <c r="G73" s="17"/>
      <c r="H73" s="16"/>
      <c r="I73" s="17"/>
      <c r="J73" s="16"/>
      <c r="K73" s="83"/>
      <c r="L73" s="37"/>
      <c r="M73" s="18"/>
      <c r="N73" s="16"/>
      <c r="O73" s="84"/>
      <c r="P73" s="89"/>
      <c r="Q73" s="90"/>
      <c r="R73" s="89"/>
      <c r="S73" s="91"/>
      <c r="T73" s="39"/>
      <c r="U73" s="17"/>
      <c r="V73" s="39"/>
      <c r="W73" s="18"/>
      <c r="X73" s="39"/>
      <c r="Y73" s="84"/>
      <c r="Z73" s="16"/>
      <c r="AA73" s="17"/>
      <c r="AB73" s="106">
        <f t="shared" si="7"/>
        <v>0</v>
      </c>
      <c r="AC73" s="18">
        <f t="shared" si="8"/>
        <v>0</v>
      </c>
      <c r="AD73" s="107">
        <f t="shared" si="6"/>
        <v>71</v>
      </c>
    </row>
    <row r="74" spans="1:30" ht="18">
      <c r="A74" s="65"/>
      <c r="B74" s="65"/>
      <c r="C74" s="40"/>
      <c r="D74" s="12"/>
      <c r="E74" s="11"/>
      <c r="F74" s="130"/>
      <c r="G74" s="17"/>
      <c r="H74" s="16"/>
      <c r="I74" s="17"/>
      <c r="J74" s="16"/>
      <c r="K74" s="83"/>
      <c r="L74" s="37"/>
      <c r="M74" s="18"/>
      <c r="N74" s="16"/>
      <c r="O74" s="84"/>
      <c r="P74" s="89"/>
      <c r="Q74" s="90"/>
      <c r="R74" s="89"/>
      <c r="S74" s="91"/>
      <c r="T74" s="39"/>
      <c r="U74" s="17"/>
      <c r="V74" s="39"/>
      <c r="W74" s="18"/>
      <c r="X74" s="39"/>
      <c r="Y74" s="84"/>
      <c r="Z74" s="16"/>
      <c r="AA74" s="17"/>
      <c r="AB74" s="106">
        <f t="shared" si="7"/>
        <v>0</v>
      </c>
      <c r="AC74" s="18">
        <f t="shared" si="8"/>
        <v>0</v>
      </c>
      <c r="AD74" s="107">
        <f t="shared" si="6"/>
        <v>72</v>
      </c>
    </row>
    <row r="75" spans="1:30" ht="18">
      <c r="A75" s="65"/>
      <c r="B75" s="65"/>
      <c r="C75" s="40"/>
      <c r="D75" s="12"/>
      <c r="E75" s="11"/>
      <c r="F75" s="130"/>
      <c r="G75" s="17"/>
      <c r="H75" s="16"/>
      <c r="I75" s="17"/>
      <c r="J75" s="16"/>
      <c r="K75" s="83"/>
      <c r="L75" s="37"/>
      <c r="M75" s="18"/>
      <c r="N75" s="16"/>
      <c r="O75" s="84"/>
      <c r="P75" s="89"/>
      <c r="Q75" s="90"/>
      <c r="R75" s="89"/>
      <c r="S75" s="91"/>
      <c r="T75" s="39"/>
      <c r="U75" s="17"/>
      <c r="V75" s="39"/>
      <c r="W75" s="18"/>
      <c r="X75" s="39"/>
      <c r="Y75" s="84"/>
      <c r="Z75" s="16"/>
      <c r="AA75" s="17"/>
      <c r="AB75" s="106">
        <f t="shared" si="7"/>
        <v>0</v>
      </c>
      <c r="AC75" s="18">
        <f t="shared" si="8"/>
        <v>0</v>
      </c>
      <c r="AD75" s="107">
        <f t="shared" si="6"/>
        <v>73</v>
      </c>
    </row>
    <row r="76" spans="1:30" ht="18">
      <c r="A76" s="65"/>
      <c r="B76" s="65"/>
      <c r="C76" s="40"/>
      <c r="D76" s="12"/>
      <c r="E76" s="11"/>
      <c r="F76" s="130"/>
      <c r="G76" s="17"/>
      <c r="H76" s="16"/>
      <c r="I76" s="17"/>
      <c r="J76" s="16"/>
      <c r="K76" s="83"/>
      <c r="L76" s="37"/>
      <c r="M76" s="18"/>
      <c r="N76" s="16"/>
      <c r="O76" s="84"/>
      <c r="P76" s="89"/>
      <c r="Q76" s="90"/>
      <c r="R76" s="89"/>
      <c r="S76" s="91"/>
      <c r="T76" s="39"/>
      <c r="U76" s="17"/>
      <c r="V76" s="39"/>
      <c r="W76" s="18"/>
      <c r="X76" s="39"/>
      <c r="Y76" s="84"/>
      <c r="Z76" s="16"/>
      <c r="AA76" s="17"/>
      <c r="AB76" s="106">
        <f t="shared" si="7"/>
        <v>0</v>
      </c>
      <c r="AC76" s="18">
        <f t="shared" si="8"/>
        <v>0</v>
      </c>
      <c r="AD76" s="107">
        <f t="shared" si="6"/>
        <v>74</v>
      </c>
    </row>
    <row r="77" spans="1:30" ht="18">
      <c r="A77" s="65"/>
      <c r="B77" s="65"/>
      <c r="C77" s="40"/>
      <c r="D77" s="12"/>
      <c r="E77" s="11"/>
      <c r="F77" s="130"/>
      <c r="G77" s="17"/>
      <c r="H77" s="16"/>
      <c r="I77" s="17"/>
      <c r="J77" s="16"/>
      <c r="K77" s="83"/>
      <c r="L77" s="37"/>
      <c r="M77" s="18"/>
      <c r="N77" s="16"/>
      <c r="O77" s="84"/>
      <c r="P77" s="89"/>
      <c r="Q77" s="90"/>
      <c r="R77" s="89"/>
      <c r="S77" s="91"/>
      <c r="T77" s="39"/>
      <c r="U77" s="17"/>
      <c r="V77" s="39"/>
      <c r="W77" s="18"/>
      <c r="X77" s="39"/>
      <c r="Y77" s="84"/>
      <c r="Z77" s="16"/>
      <c r="AA77" s="17"/>
      <c r="AB77" s="106">
        <f t="shared" si="7"/>
        <v>0</v>
      </c>
      <c r="AC77" s="18">
        <f t="shared" si="8"/>
        <v>0</v>
      </c>
      <c r="AD77" s="107">
        <f t="shared" si="6"/>
        <v>75</v>
      </c>
    </row>
    <row r="78" spans="1:30" ht="18">
      <c r="A78" s="65"/>
      <c r="B78" s="65"/>
      <c r="C78" s="40"/>
      <c r="D78" s="12"/>
      <c r="E78" s="11"/>
      <c r="F78" s="130"/>
      <c r="G78" s="17"/>
      <c r="H78" s="16"/>
      <c r="I78" s="17"/>
      <c r="J78" s="16"/>
      <c r="K78" s="83"/>
      <c r="L78" s="37"/>
      <c r="M78" s="18"/>
      <c r="N78" s="16"/>
      <c r="O78" s="84"/>
      <c r="P78" s="89"/>
      <c r="Q78" s="90"/>
      <c r="R78" s="89"/>
      <c r="S78" s="91"/>
      <c r="T78" s="39"/>
      <c r="U78" s="17"/>
      <c r="V78" s="39"/>
      <c r="W78" s="18"/>
      <c r="X78" s="39"/>
      <c r="Y78" s="84"/>
      <c r="Z78" s="16"/>
      <c r="AA78" s="17"/>
      <c r="AB78" s="106">
        <f t="shared" si="7"/>
        <v>0</v>
      </c>
      <c r="AC78" s="18">
        <f t="shared" si="8"/>
        <v>0</v>
      </c>
      <c r="AD78" s="107">
        <f t="shared" si="6"/>
        <v>76</v>
      </c>
    </row>
    <row r="79" spans="1:30" ht="18">
      <c r="A79" s="65"/>
      <c r="B79" s="65"/>
      <c r="C79" s="40"/>
      <c r="D79" s="12"/>
      <c r="E79" s="11"/>
      <c r="F79" s="130"/>
      <c r="G79" s="17"/>
      <c r="H79" s="16"/>
      <c r="I79" s="17"/>
      <c r="J79" s="16"/>
      <c r="K79" s="83"/>
      <c r="L79" s="37"/>
      <c r="M79" s="18"/>
      <c r="N79" s="16"/>
      <c r="O79" s="84"/>
      <c r="P79" s="89"/>
      <c r="Q79" s="90"/>
      <c r="R79" s="89"/>
      <c r="S79" s="91"/>
      <c r="T79" s="39"/>
      <c r="U79" s="17"/>
      <c r="V79" s="39"/>
      <c r="W79" s="18"/>
      <c r="X79" s="39"/>
      <c r="Y79" s="84"/>
      <c r="Z79" s="16"/>
      <c r="AA79" s="17"/>
      <c r="AB79" s="106">
        <f t="shared" si="7"/>
        <v>0</v>
      </c>
      <c r="AC79" s="18">
        <f t="shared" si="8"/>
        <v>0</v>
      </c>
      <c r="AD79" s="107">
        <f t="shared" ref="AD79:AD84" si="9">1+AD78</f>
        <v>77</v>
      </c>
    </row>
    <row r="80" spans="1:30" ht="18">
      <c r="A80" s="65"/>
      <c r="B80" s="65"/>
      <c r="C80" s="40"/>
      <c r="D80" s="12"/>
      <c r="E80" s="11"/>
      <c r="F80" s="130"/>
      <c r="G80" s="17"/>
      <c r="H80" s="16"/>
      <c r="I80" s="17"/>
      <c r="J80" s="16"/>
      <c r="K80" s="83"/>
      <c r="L80" s="37"/>
      <c r="M80" s="18"/>
      <c r="N80" s="16"/>
      <c r="O80" s="84"/>
      <c r="P80" s="89"/>
      <c r="Q80" s="90"/>
      <c r="R80" s="89"/>
      <c r="S80" s="91"/>
      <c r="T80" s="39"/>
      <c r="U80" s="17"/>
      <c r="V80" s="39"/>
      <c r="W80" s="18"/>
      <c r="X80" s="39"/>
      <c r="Y80" s="84"/>
      <c r="Z80" s="16"/>
      <c r="AA80" s="17"/>
      <c r="AB80" s="106">
        <f t="shared" si="7"/>
        <v>0</v>
      </c>
      <c r="AC80" s="18">
        <f t="shared" si="8"/>
        <v>0</v>
      </c>
      <c r="AD80" s="107">
        <f t="shared" si="9"/>
        <v>78</v>
      </c>
    </row>
    <row r="81" spans="1:30" ht="18">
      <c r="A81" s="65"/>
      <c r="B81" s="65"/>
      <c r="C81" s="40"/>
      <c r="D81" s="12"/>
      <c r="E81" s="11"/>
      <c r="F81" s="130"/>
      <c r="G81" s="17"/>
      <c r="H81" s="16"/>
      <c r="I81" s="17"/>
      <c r="J81" s="16"/>
      <c r="K81" s="83"/>
      <c r="L81" s="37"/>
      <c r="M81" s="18"/>
      <c r="N81" s="16"/>
      <c r="O81" s="84"/>
      <c r="P81" s="89"/>
      <c r="Q81" s="90"/>
      <c r="R81" s="89"/>
      <c r="S81" s="91"/>
      <c r="T81" s="39"/>
      <c r="U81" s="17"/>
      <c r="V81" s="39"/>
      <c r="W81" s="18"/>
      <c r="X81" s="39"/>
      <c r="Y81" s="84"/>
      <c r="Z81" s="16"/>
      <c r="AA81" s="17"/>
      <c r="AB81" s="106">
        <f t="shared" si="7"/>
        <v>0</v>
      </c>
      <c r="AC81" s="18">
        <f t="shared" si="8"/>
        <v>0</v>
      </c>
      <c r="AD81" s="107">
        <f t="shared" si="9"/>
        <v>79</v>
      </c>
    </row>
    <row r="82" spans="1:30" ht="18">
      <c r="A82" s="65"/>
      <c r="B82" s="65"/>
      <c r="C82" s="40"/>
      <c r="D82" s="12"/>
      <c r="E82" s="11"/>
      <c r="F82" s="130"/>
      <c r="G82" s="17"/>
      <c r="H82" s="16"/>
      <c r="I82" s="17"/>
      <c r="J82" s="16"/>
      <c r="K82" s="83"/>
      <c r="L82" s="37"/>
      <c r="M82" s="18"/>
      <c r="N82" s="16"/>
      <c r="O82" s="84"/>
      <c r="P82" s="89"/>
      <c r="Q82" s="90"/>
      <c r="R82" s="89"/>
      <c r="S82" s="91"/>
      <c r="T82" s="39"/>
      <c r="U82" s="17"/>
      <c r="V82" s="39"/>
      <c r="W82" s="18"/>
      <c r="X82" s="39"/>
      <c r="Y82" s="84"/>
      <c r="Z82" s="16"/>
      <c r="AA82" s="17"/>
      <c r="AB82" s="106">
        <f t="shared" si="7"/>
        <v>0</v>
      </c>
      <c r="AC82" s="18">
        <f t="shared" si="8"/>
        <v>0</v>
      </c>
      <c r="AD82" s="107">
        <f t="shared" si="9"/>
        <v>80</v>
      </c>
    </row>
    <row r="83" spans="1:30" ht="18">
      <c r="A83" s="65"/>
      <c r="B83" s="65"/>
      <c r="C83" s="40"/>
      <c r="D83" s="12"/>
      <c r="E83" s="11"/>
      <c r="F83" s="130"/>
      <c r="G83" s="17"/>
      <c r="H83" s="16"/>
      <c r="I83" s="17"/>
      <c r="J83" s="16"/>
      <c r="K83" s="83"/>
      <c r="L83" s="37"/>
      <c r="M83" s="18"/>
      <c r="N83" s="16"/>
      <c r="O83" s="84"/>
      <c r="P83" s="89"/>
      <c r="Q83" s="90"/>
      <c r="R83" s="89"/>
      <c r="S83" s="91"/>
      <c r="T83" s="39"/>
      <c r="U83" s="17"/>
      <c r="V83" s="39"/>
      <c r="W83" s="18"/>
      <c r="X83" s="39"/>
      <c r="Y83" s="84"/>
      <c r="Z83" s="16"/>
      <c r="AA83" s="17"/>
      <c r="AB83" s="106">
        <f t="shared" si="7"/>
        <v>0</v>
      </c>
      <c r="AC83" s="18">
        <f t="shared" si="8"/>
        <v>0</v>
      </c>
      <c r="AD83" s="107">
        <f t="shared" si="9"/>
        <v>81</v>
      </c>
    </row>
    <row r="84" spans="1:30" ht="18">
      <c r="A84" s="65"/>
      <c r="B84" s="65"/>
      <c r="C84" s="40"/>
      <c r="D84" s="12"/>
      <c r="E84" s="11"/>
      <c r="F84" s="130"/>
      <c r="G84" s="17"/>
      <c r="H84" s="16"/>
      <c r="I84" s="17"/>
      <c r="J84" s="16"/>
      <c r="K84" s="83"/>
      <c r="L84" s="37"/>
      <c r="M84" s="18"/>
      <c r="N84" s="16"/>
      <c r="O84" s="84"/>
      <c r="P84" s="89"/>
      <c r="Q84" s="90"/>
      <c r="R84" s="89"/>
      <c r="S84" s="91"/>
      <c r="T84" s="39"/>
      <c r="U84" s="17"/>
      <c r="V84" s="39"/>
      <c r="W84" s="18"/>
      <c r="X84" s="39"/>
      <c r="Y84" s="84"/>
      <c r="Z84" s="16"/>
      <c r="AA84" s="17"/>
      <c r="AB84" s="106">
        <f t="shared" si="7"/>
        <v>0</v>
      </c>
      <c r="AC84" s="18">
        <f t="shared" si="8"/>
        <v>0</v>
      </c>
      <c r="AD84" s="107">
        <f t="shared" si="9"/>
        <v>82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C3:E5 C11:D16 E11:E14 E16">
    <cfRule type="expression" dxfId="85" priority="33" stopIfTrue="1">
      <formula>#REF!="F"</formula>
    </cfRule>
    <cfRule type="expression" dxfId="84" priority="34" stopIfTrue="1">
      <formula>#REF!="M"</formula>
    </cfRule>
  </conditionalFormatting>
  <conditionalFormatting sqref="C3:E3 C11:D16 E11:E14 E16">
    <cfRule type="expression" dxfId="83" priority="29" stopIfTrue="1">
      <formula>$I3="F"</formula>
    </cfRule>
    <cfRule type="expression" dxfId="82" priority="30" stopIfTrue="1">
      <formula>$I3="M"</formula>
    </cfRule>
  </conditionalFormatting>
  <conditionalFormatting sqref="C3 C11:D16 E11:E14 E16">
    <cfRule type="expression" dxfId="81" priority="27" stopIfTrue="1">
      <formula>$J3="F"</formula>
    </cfRule>
    <cfRule type="expression" dxfId="80" priority="28" stopIfTrue="1">
      <formula>$J3="M"</formula>
    </cfRule>
  </conditionalFormatting>
  <conditionalFormatting sqref="C3:E3">
    <cfRule type="expression" dxfId="79" priority="25" stopIfTrue="1">
      <formula>$J3="F"</formula>
    </cfRule>
    <cfRule type="expression" dxfId="78" priority="26" stopIfTrue="1">
      <formula>$J3="M"</formula>
    </cfRule>
  </conditionalFormatting>
  <conditionalFormatting sqref="C21:E21">
    <cfRule type="expression" dxfId="77" priority="15" stopIfTrue="1">
      <formula>#REF!="F"</formula>
    </cfRule>
    <cfRule type="expression" dxfId="76" priority="16" stopIfTrue="1">
      <formula>#REF!="M"</formula>
    </cfRule>
  </conditionalFormatting>
  <conditionalFormatting sqref="C21:E21">
    <cfRule type="expression" dxfId="75" priority="13" stopIfTrue="1">
      <formula>$I21="F"</formula>
    </cfRule>
    <cfRule type="expression" dxfId="74" priority="14" stopIfTrue="1">
      <formula>$I21="M"</formula>
    </cfRule>
  </conditionalFormatting>
  <conditionalFormatting sqref="C21">
    <cfRule type="expression" dxfId="73" priority="11" stopIfTrue="1">
      <formula>$J21="F"</formula>
    </cfRule>
    <cfRule type="expression" dxfId="72" priority="12" stopIfTrue="1">
      <formula>$J21="M"</formula>
    </cfRule>
  </conditionalFormatting>
  <conditionalFormatting sqref="C21:E21">
    <cfRule type="expression" dxfId="71" priority="9" stopIfTrue="1">
      <formula>$J21="F"</formula>
    </cfRule>
    <cfRule type="expression" dxfId="70" priority="10" stopIfTrue="1">
      <formula>$J21="M"</formula>
    </cfRule>
  </conditionalFormatting>
  <conditionalFormatting sqref="C22:E22">
    <cfRule type="expression" dxfId="69" priority="7" stopIfTrue="1">
      <formula>#REF!="F"</formula>
    </cfRule>
    <cfRule type="expression" dxfId="68" priority="8" stopIfTrue="1">
      <formula>#REF!="M"</formula>
    </cfRule>
  </conditionalFormatting>
  <conditionalFormatting sqref="C22:E22">
    <cfRule type="expression" dxfId="67" priority="5" stopIfTrue="1">
      <formula>$I22="F"</formula>
    </cfRule>
    <cfRule type="expression" dxfId="66" priority="6" stopIfTrue="1">
      <formula>$I22="M"</formula>
    </cfRule>
  </conditionalFormatting>
  <conditionalFormatting sqref="C22">
    <cfRule type="expression" dxfId="65" priority="3" stopIfTrue="1">
      <formula>$J22="F"</formula>
    </cfRule>
    <cfRule type="expression" dxfId="64" priority="4" stopIfTrue="1">
      <formula>$J22="M"</formula>
    </cfRule>
  </conditionalFormatting>
  <conditionalFormatting sqref="C22:E22">
    <cfRule type="expression" dxfId="63" priority="1" stopIfTrue="1">
      <formula>$J22="F"</formula>
    </cfRule>
    <cfRule type="expression" dxfId="62" priority="2" stopIfTrue="1">
      <formula>$J22="M"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27"/>
  <sheetViews>
    <sheetView topLeftCell="B1" zoomScale="90" zoomScaleNormal="90" workbookViewId="0">
      <pane ySplit="2" topLeftCell="A3" activePane="bottomLeft" state="frozen"/>
      <selection pane="bottomLeft" activeCell="B12" sqref="A12:IV12"/>
    </sheetView>
  </sheetViews>
  <sheetFormatPr baseColWidth="10" defaultRowHeight="15"/>
  <cols>
    <col min="1" max="1" width="23.140625" style="77" bestFit="1" customWidth="1"/>
    <col min="2" max="2" width="14" style="77" bestFit="1" customWidth="1"/>
    <col min="3" max="3" width="15.42578125" style="77" bestFit="1" customWidth="1"/>
    <col min="4" max="4" width="11.42578125" style="77"/>
    <col min="5" max="5" width="23.5703125" style="77" bestFit="1" customWidth="1"/>
    <col min="6" max="6" width="4.140625" style="143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77" bestFit="1" customWidth="1"/>
    <col min="11" max="11" width="7.28515625" style="181" bestFit="1" customWidth="1"/>
    <col min="12" max="12" width="4.140625" style="77" bestFit="1" customWidth="1"/>
    <col min="13" max="13" width="7.28515625" style="77" bestFit="1" customWidth="1"/>
    <col min="14" max="14" width="4.140625" style="77" bestFit="1" customWidth="1"/>
    <col min="15" max="15" width="7.28515625" style="181" bestFit="1" customWidth="1"/>
    <col min="16" max="16" width="4.140625" style="121" bestFit="1" customWidth="1"/>
    <col min="17" max="17" width="7.28515625" style="121" bestFit="1" customWidth="1"/>
    <col min="18" max="18" width="4.140625" style="121" bestFit="1" customWidth="1"/>
    <col min="19" max="19" width="7.28515625" style="180" bestFit="1" customWidth="1"/>
    <col min="20" max="20" width="4.140625" style="77" bestFit="1" customWidth="1"/>
    <col min="21" max="21" width="7.28515625" style="77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181" bestFit="1" customWidth="1"/>
    <col min="26" max="26" width="4.140625" style="77" bestFit="1" customWidth="1"/>
    <col min="27" max="27" width="7.28515625" style="77" bestFit="1" customWidth="1"/>
    <col min="28" max="16384" width="11.42578125" style="77"/>
  </cols>
  <sheetData>
    <row r="1" spans="1:31" ht="15" customHeight="1">
      <c r="B1" s="77" t="s">
        <v>338</v>
      </c>
      <c r="C1" s="228" t="s">
        <v>37</v>
      </c>
      <c r="D1" s="228"/>
      <c r="E1" s="229"/>
      <c r="F1" s="230">
        <v>42694</v>
      </c>
      <c r="G1" s="231"/>
      <c r="H1" s="230">
        <v>42715</v>
      </c>
      <c r="I1" s="231"/>
      <c r="J1" s="241">
        <v>42750</v>
      </c>
      <c r="K1" s="242"/>
      <c r="L1" s="234">
        <v>42771</v>
      </c>
      <c r="M1" s="235"/>
      <c r="N1" s="241">
        <v>42813</v>
      </c>
      <c r="O1" s="242"/>
      <c r="P1" s="238">
        <v>42827</v>
      </c>
      <c r="Q1" s="239"/>
      <c r="R1" s="238">
        <v>42856</v>
      </c>
      <c r="S1" s="238"/>
      <c r="T1" s="241">
        <v>42875</v>
      </c>
      <c r="U1" s="241"/>
      <c r="V1" s="234">
        <v>42896</v>
      </c>
      <c r="W1" s="235"/>
      <c r="X1" s="241">
        <v>42911</v>
      </c>
      <c r="Y1" s="242"/>
      <c r="Z1" s="230">
        <v>42629</v>
      </c>
      <c r="AA1" s="231"/>
      <c r="AB1" s="230" t="s">
        <v>4</v>
      </c>
      <c r="AC1" s="231"/>
      <c r="AD1" s="237"/>
      <c r="AE1" s="236" t="s">
        <v>127</v>
      </c>
    </row>
    <row r="2" spans="1:31" ht="33">
      <c r="A2" s="98" t="s">
        <v>138</v>
      </c>
      <c r="B2" s="98" t="s">
        <v>139</v>
      </c>
      <c r="C2" s="99" t="s">
        <v>0</v>
      </c>
      <c r="D2" s="99" t="s">
        <v>1</v>
      </c>
      <c r="E2" s="100" t="s">
        <v>2</v>
      </c>
      <c r="F2" s="185" t="s">
        <v>6</v>
      </c>
      <c r="G2" s="17" t="s">
        <v>91</v>
      </c>
      <c r="H2" s="102" t="s">
        <v>6</v>
      </c>
      <c r="I2" s="17" t="s">
        <v>91</v>
      </c>
      <c r="J2" s="102" t="s">
        <v>6</v>
      </c>
      <c r="K2" s="84" t="s">
        <v>91</v>
      </c>
      <c r="L2" s="104" t="s">
        <v>6</v>
      </c>
      <c r="M2" s="18" t="s">
        <v>91</v>
      </c>
      <c r="N2" s="102" t="s">
        <v>6</v>
      </c>
      <c r="O2" s="83" t="s">
        <v>91</v>
      </c>
      <c r="P2" s="105" t="s">
        <v>6</v>
      </c>
      <c r="Q2" s="90" t="s">
        <v>91</v>
      </c>
      <c r="R2" s="105" t="s">
        <v>6</v>
      </c>
      <c r="S2" s="91" t="s">
        <v>91</v>
      </c>
      <c r="T2" s="102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83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8">
      <c r="A3" s="188" t="s">
        <v>791</v>
      </c>
      <c r="B3" s="189" t="s">
        <v>792</v>
      </c>
      <c r="C3" s="188" t="s">
        <v>61</v>
      </c>
      <c r="D3" s="188" t="s">
        <v>49</v>
      </c>
      <c r="E3" s="188" t="s">
        <v>353</v>
      </c>
      <c r="F3" s="155">
        <v>1</v>
      </c>
      <c r="G3" s="17">
        <v>100</v>
      </c>
      <c r="H3" s="16"/>
      <c r="I3" s="17"/>
      <c r="J3" s="16">
        <v>1</v>
      </c>
      <c r="K3" s="83">
        <v>100</v>
      </c>
      <c r="L3" s="37"/>
      <c r="M3" s="18"/>
      <c r="N3" s="16"/>
      <c r="O3" s="84"/>
      <c r="P3" s="89"/>
      <c r="Q3" s="90"/>
      <c r="R3" s="89"/>
      <c r="S3" s="91"/>
      <c r="T3" s="39"/>
      <c r="U3" s="17"/>
      <c r="V3" s="39"/>
      <c r="W3" s="18"/>
      <c r="X3" s="39"/>
      <c r="Y3" s="84"/>
      <c r="Z3" s="16"/>
      <c r="AA3" s="17"/>
      <c r="AB3" s="106">
        <f t="shared" ref="AB3:AB27" si="0">G3+I3+K3*1.5+M3+O3*1.5+Q3+S3+U3*1.5+W3+Y3*1.5+AA3</f>
        <v>250</v>
      </c>
      <c r="AC3" s="18">
        <f t="shared" ref="AC3:AC27" si="1">G3+I3+K3+M3+O3+Q3+S3+AA3</f>
        <v>200</v>
      </c>
      <c r="AD3" s="107">
        <f>1</f>
        <v>1</v>
      </c>
      <c r="AE3" s="24">
        <v>2</v>
      </c>
    </row>
    <row r="4" spans="1:31" ht="18">
      <c r="A4" s="65"/>
      <c r="B4" s="138">
        <v>36191</v>
      </c>
      <c r="C4" s="111" t="s">
        <v>904</v>
      </c>
      <c r="D4" s="111" t="s">
        <v>905</v>
      </c>
      <c r="E4" s="11" t="s">
        <v>353</v>
      </c>
      <c r="F4" s="156"/>
      <c r="G4" s="17"/>
      <c r="H4" s="16">
        <v>1</v>
      </c>
      <c r="I4" s="17">
        <v>100</v>
      </c>
      <c r="J4" s="16">
        <v>2</v>
      </c>
      <c r="K4" s="83">
        <v>80</v>
      </c>
      <c r="L4" s="37"/>
      <c r="M4" s="18"/>
      <c r="N4" s="16"/>
      <c r="O4" s="84"/>
      <c r="P4" s="89"/>
      <c r="Q4" s="90"/>
      <c r="R4" s="89"/>
      <c r="S4" s="91"/>
      <c r="T4" s="39"/>
      <c r="U4" s="17"/>
      <c r="V4" s="39"/>
      <c r="W4" s="18"/>
      <c r="X4" s="39"/>
      <c r="Y4" s="84"/>
      <c r="Z4" s="16"/>
      <c r="AA4" s="17"/>
      <c r="AB4" s="106">
        <f t="shared" si="0"/>
        <v>220</v>
      </c>
      <c r="AC4" s="18">
        <f t="shared" si="1"/>
        <v>180</v>
      </c>
      <c r="AD4" s="107">
        <f t="shared" ref="AD4:AD27" si="2">1+AD3</f>
        <v>2</v>
      </c>
      <c r="AE4" s="24">
        <v>2</v>
      </c>
    </row>
    <row r="5" spans="1:31" ht="18">
      <c r="A5" s="65"/>
      <c r="B5" s="166">
        <v>36369</v>
      </c>
      <c r="C5" s="82" t="s">
        <v>906</v>
      </c>
      <c r="D5" s="82" t="s">
        <v>907</v>
      </c>
      <c r="E5" s="82" t="s">
        <v>845</v>
      </c>
      <c r="F5" s="155"/>
      <c r="G5" s="17"/>
      <c r="H5" s="16">
        <v>2</v>
      </c>
      <c r="I5" s="17">
        <v>80</v>
      </c>
      <c r="J5" s="16"/>
      <c r="K5" s="83"/>
      <c r="L5" s="37">
        <v>1</v>
      </c>
      <c r="M5" s="18">
        <v>100</v>
      </c>
      <c r="N5" s="16"/>
      <c r="O5" s="84"/>
      <c r="P5" s="89"/>
      <c r="Q5" s="90"/>
      <c r="R5" s="89"/>
      <c r="S5" s="91"/>
      <c r="T5" s="39"/>
      <c r="U5" s="17"/>
      <c r="V5" s="39"/>
      <c r="W5" s="18"/>
      <c r="X5" s="39"/>
      <c r="Y5" s="84"/>
      <c r="Z5" s="16"/>
      <c r="AA5" s="17"/>
      <c r="AB5" s="106">
        <f t="shared" si="0"/>
        <v>180</v>
      </c>
      <c r="AC5" s="18">
        <f t="shared" si="1"/>
        <v>180</v>
      </c>
      <c r="AD5" s="107">
        <f t="shared" si="2"/>
        <v>3</v>
      </c>
      <c r="AE5" s="24">
        <v>2</v>
      </c>
    </row>
    <row r="6" spans="1:31" ht="18">
      <c r="A6" s="70"/>
      <c r="B6" s="184"/>
      <c r="C6" s="115" t="s">
        <v>994</v>
      </c>
      <c r="D6" s="56" t="s">
        <v>995</v>
      </c>
      <c r="E6" s="11" t="s">
        <v>996</v>
      </c>
      <c r="F6" s="130"/>
      <c r="G6" s="17"/>
      <c r="H6" s="16"/>
      <c r="I6" s="17"/>
      <c r="J6" s="16">
        <v>3</v>
      </c>
      <c r="K6" s="83">
        <v>65</v>
      </c>
      <c r="L6" s="37">
        <v>2</v>
      </c>
      <c r="M6" s="18">
        <v>80</v>
      </c>
      <c r="N6" s="16"/>
      <c r="O6" s="84"/>
      <c r="P6" s="89"/>
      <c r="Q6" s="90"/>
      <c r="R6" s="89"/>
      <c r="S6" s="91"/>
      <c r="T6" s="39"/>
      <c r="U6" s="17"/>
      <c r="V6" s="39"/>
      <c r="W6" s="18"/>
      <c r="X6" s="39"/>
      <c r="Y6" s="84"/>
      <c r="Z6" s="16"/>
      <c r="AA6" s="17"/>
      <c r="AB6" s="106">
        <f t="shared" si="0"/>
        <v>177.5</v>
      </c>
      <c r="AC6" s="18">
        <f t="shared" si="1"/>
        <v>145</v>
      </c>
      <c r="AD6" s="107">
        <f t="shared" si="2"/>
        <v>4</v>
      </c>
      <c r="AE6" s="24">
        <v>2</v>
      </c>
    </row>
    <row r="7" spans="1:31" ht="18">
      <c r="A7" s="65"/>
      <c r="B7" s="65"/>
      <c r="C7" s="70" t="s">
        <v>1106</v>
      </c>
      <c r="D7" s="70" t="s">
        <v>744</v>
      </c>
      <c r="E7" s="63" t="s">
        <v>845</v>
      </c>
      <c r="F7" s="156"/>
      <c r="G7" s="17"/>
      <c r="H7" s="16"/>
      <c r="I7" s="17"/>
      <c r="J7" s="16"/>
      <c r="K7" s="83"/>
      <c r="L7" s="37">
        <v>1</v>
      </c>
      <c r="M7" s="18">
        <v>100</v>
      </c>
      <c r="N7" s="16"/>
      <c r="O7" s="84"/>
      <c r="P7" s="89"/>
      <c r="Q7" s="90"/>
      <c r="R7" s="89"/>
      <c r="S7" s="91"/>
      <c r="T7" s="39"/>
      <c r="U7" s="17"/>
      <c r="V7" s="39"/>
      <c r="W7" s="18"/>
      <c r="X7" s="39"/>
      <c r="Y7" s="84"/>
      <c r="Z7" s="16"/>
      <c r="AA7" s="17"/>
      <c r="AB7" s="106">
        <f t="shared" si="0"/>
        <v>100</v>
      </c>
      <c r="AC7" s="18">
        <f t="shared" si="1"/>
        <v>100</v>
      </c>
      <c r="AD7" s="107">
        <f t="shared" si="2"/>
        <v>5</v>
      </c>
      <c r="AE7" s="24">
        <v>1</v>
      </c>
    </row>
    <row r="8" spans="1:31" ht="18">
      <c r="A8" s="188" t="s">
        <v>795</v>
      </c>
      <c r="B8" s="189" t="s">
        <v>796</v>
      </c>
      <c r="C8" s="188" t="s">
        <v>116</v>
      </c>
      <c r="D8" s="188" t="s">
        <v>46</v>
      </c>
      <c r="E8" s="188" t="s">
        <v>364</v>
      </c>
      <c r="F8" s="155">
        <v>2</v>
      </c>
      <c r="G8" s="17">
        <v>80</v>
      </c>
      <c r="H8" s="16"/>
      <c r="I8" s="17"/>
      <c r="J8" s="16"/>
      <c r="K8" s="83"/>
      <c r="L8" s="37"/>
      <c r="M8" s="18"/>
      <c r="N8" s="16"/>
      <c r="O8" s="84"/>
      <c r="P8" s="89"/>
      <c r="Q8" s="90"/>
      <c r="R8" s="89"/>
      <c r="S8" s="91"/>
      <c r="T8" s="39"/>
      <c r="U8" s="17"/>
      <c r="V8" s="39"/>
      <c r="W8" s="18"/>
      <c r="X8" s="39"/>
      <c r="Y8" s="84"/>
      <c r="Z8" s="16"/>
      <c r="AA8" s="17"/>
      <c r="AB8" s="106">
        <f t="shared" si="0"/>
        <v>80</v>
      </c>
      <c r="AC8" s="18">
        <f t="shared" si="1"/>
        <v>80</v>
      </c>
      <c r="AD8" s="107">
        <f t="shared" si="2"/>
        <v>6</v>
      </c>
      <c r="AE8" s="24">
        <v>1</v>
      </c>
    </row>
    <row r="9" spans="1:31" ht="18">
      <c r="A9" s="137" t="s">
        <v>269</v>
      </c>
      <c r="B9" s="138" t="s">
        <v>806</v>
      </c>
      <c r="C9" s="137" t="s">
        <v>80</v>
      </c>
      <c r="D9" s="137" t="s">
        <v>50</v>
      </c>
      <c r="E9" s="137" t="s">
        <v>356</v>
      </c>
      <c r="F9" s="155">
        <v>3</v>
      </c>
      <c r="G9" s="17">
        <v>65</v>
      </c>
      <c r="H9" s="16"/>
      <c r="I9" s="17"/>
      <c r="J9" s="16"/>
      <c r="K9" s="83"/>
      <c r="L9" s="37"/>
      <c r="M9" s="18"/>
      <c r="N9" s="16"/>
      <c r="O9" s="84"/>
      <c r="P9" s="89"/>
      <c r="Q9" s="90"/>
      <c r="R9" s="89"/>
      <c r="S9" s="91"/>
      <c r="T9" s="39"/>
      <c r="U9" s="17"/>
      <c r="V9" s="39"/>
      <c r="W9" s="18"/>
      <c r="X9" s="39"/>
      <c r="Y9" s="84"/>
      <c r="Z9" s="16"/>
      <c r="AA9" s="17"/>
      <c r="AB9" s="106">
        <f t="shared" si="0"/>
        <v>65</v>
      </c>
      <c r="AC9" s="18">
        <f t="shared" si="1"/>
        <v>65</v>
      </c>
      <c r="AD9" s="107">
        <f t="shared" si="2"/>
        <v>7</v>
      </c>
      <c r="AE9" s="24">
        <v>1</v>
      </c>
    </row>
    <row r="10" spans="1:31" ht="18">
      <c r="A10" s="193" t="s">
        <v>812</v>
      </c>
      <c r="B10" s="194" t="s">
        <v>813</v>
      </c>
      <c r="C10" s="193" t="s">
        <v>308</v>
      </c>
      <c r="D10" s="193" t="s">
        <v>307</v>
      </c>
      <c r="E10" s="193" t="s">
        <v>1016</v>
      </c>
      <c r="F10" s="155">
        <v>4</v>
      </c>
      <c r="G10" s="17">
        <v>60</v>
      </c>
      <c r="H10" s="16"/>
      <c r="I10" s="17"/>
      <c r="J10" s="16"/>
      <c r="K10" s="83"/>
      <c r="L10" s="37"/>
      <c r="M10" s="18"/>
      <c r="N10" s="16"/>
      <c r="O10" s="84"/>
      <c r="P10" s="89"/>
      <c r="Q10" s="90"/>
      <c r="R10" s="89"/>
      <c r="S10" s="91"/>
      <c r="T10" s="39"/>
      <c r="U10" s="17"/>
      <c r="V10" s="39"/>
      <c r="W10" s="18"/>
      <c r="X10" s="39"/>
      <c r="Y10" s="84"/>
      <c r="Z10" s="16"/>
      <c r="AA10" s="17"/>
      <c r="AB10" s="106">
        <f t="shared" si="0"/>
        <v>60</v>
      </c>
      <c r="AC10" s="18">
        <f t="shared" si="1"/>
        <v>60</v>
      </c>
      <c r="AD10" s="107">
        <f t="shared" si="2"/>
        <v>8</v>
      </c>
      <c r="AE10" s="24">
        <v>1</v>
      </c>
    </row>
    <row r="11" spans="1:31" ht="18">
      <c r="A11" s="190"/>
      <c r="B11" s="184"/>
      <c r="C11" s="149" t="s">
        <v>107</v>
      </c>
      <c r="D11" s="115" t="s">
        <v>1105</v>
      </c>
      <c r="E11" s="86" t="s">
        <v>1016</v>
      </c>
      <c r="F11" s="130"/>
      <c r="G11" s="17"/>
      <c r="H11" s="16"/>
      <c r="I11" s="17"/>
      <c r="J11" s="16"/>
      <c r="K11" s="83"/>
      <c r="L11" s="37">
        <v>4</v>
      </c>
      <c r="M11" s="18">
        <v>55</v>
      </c>
      <c r="N11" s="16"/>
      <c r="O11" s="84"/>
      <c r="P11" s="89"/>
      <c r="Q11" s="90"/>
      <c r="R11" s="89"/>
      <c r="S11" s="91"/>
      <c r="T11" s="39"/>
      <c r="U11" s="17"/>
      <c r="V11" s="39"/>
      <c r="W11" s="18"/>
      <c r="X11" s="39"/>
      <c r="Y11" s="84"/>
      <c r="Z11" s="16"/>
      <c r="AA11" s="17"/>
      <c r="AB11" s="106">
        <f t="shared" si="0"/>
        <v>55</v>
      </c>
      <c r="AC11" s="18">
        <f t="shared" si="1"/>
        <v>55</v>
      </c>
      <c r="AD11" s="107">
        <f t="shared" si="2"/>
        <v>9</v>
      </c>
      <c r="AE11" s="24">
        <v>1</v>
      </c>
    </row>
    <row r="12" spans="1:31" ht="18">
      <c r="A12" s="174" t="s">
        <v>118</v>
      </c>
      <c r="B12" s="225">
        <v>36360</v>
      </c>
      <c r="C12" s="197" t="s">
        <v>723</v>
      </c>
      <c r="D12" s="197" t="s">
        <v>823</v>
      </c>
      <c r="E12" s="82" t="s">
        <v>118</v>
      </c>
      <c r="F12" s="155">
        <v>5</v>
      </c>
      <c r="G12" s="17">
        <v>0</v>
      </c>
      <c r="H12" s="16"/>
      <c r="I12" s="17"/>
      <c r="J12" s="16"/>
      <c r="K12" s="83"/>
      <c r="L12" s="37"/>
      <c r="M12" s="18"/>
      <c r="N12" s="16"/>
      <c r="O12" s="84"/>
      <c r="P12" s="89"/>
      <c r="Q12" s="90"/>
      <c r="R12" s="89"/>
      <c r="S12" s="91"/>
      <c r="T12" s="39"/>
      <c r="U12" s="17"/>
      <c r="V12" s="39"/>
      <c r="W12" s="18"/>
      <c r="X12" s="39"/>
      <c r="Y12" s="84"/>
      <c r="Z12" s="16"/>
      <c r="AA12" s="17"/>
      <c r="AB12" s="106">
        <f t="shared" si="0"/>
        <v>0</v>
      </c>
      <c r="AC12" s="18">
        <f t="shared" si="1"/>
        <v>0</v>
      </c>
      <c r="AD12" s="107">
        <f t="shared" si="2"/>
        <v>10</v>
      </c>
      <c r="AE12" s="24">
        <v>1</v>
      </c>
    </row>
    <row r="13" spans="1:31" ht="18">
      <c r="A13" s="65"/>
      <c r="B13" s="65"/>
      <c r="C13" s="191"/>
      <c r="D13" s="192"/>
      <c r="E13" s="63"/>
      <c r="F13" s="130"/>
      <c r="G13" s="17"/>
      <c r="H13" s="16"/>
      <c r="I13" s="17"/>
      <c r="J13" s="16"/>
      <c r="K13" s="83"/>
      <c r="L13" s="37"/>
      <c r="M13" s="18"/>
      <c r="N13" s="16"/>
      <c r="O13" s="84"/>
      <c r="P13" s="89"/>
      <c r="Q13" s="90"/>
      <c r="R13" s="89"/>
      <c r="S13" s="91"/>
      <c r="T13" s="39"/>
      <c r="U13" s="17"/>
      <c r="V13" s="39"/>
      <c r="W13" s="18"/>
      <c r="X13" s="39"/>
      <c r="Y13" s="84"/>
      <c r="Z13" s="16"/>
      <c r="AA13" s="17"/>
      <c r="AB13" s="106">
        <f t="shared" si="0"/>
        <v>0</v>
      </c>
      <c r="AC13" s="18">
        <f t="shared" si="1"/>
        <v>0</v>
      </c>
      <c r="AD13" s="107">
        <f t="shared" si="2"/>
        <v>11</v>
      </c>
      <c r="AE13" s="24"/>
    </row>
    <row r="14" spans="1:31" ht="18">
      <c r="A14" s="65"/>
      <c r="B14" s="65"/>
      <c r="C14" s="43"/>
      <c r="D14" s="21"/>
      <c r="E14" s="11"/>
      <c r="F14" s="130"/>
      <c r="G14" s="17"/>
      <c r="H14" s="16"/>
      <c r="I14" s="17"/>
      <c r="J14" s="16"/>
      <c r="K14" s="83"/>
      <c r="L14" s="37"/>
      <c r="M14" s="18"/>
      <c r="N14" s="16"/>
      <c r="O14" s="84"/>
      <c r="P14" s="89"/>
      <c r="Q14" s="90"/>
      <c r="R14" s="89"/>
      <c r="S14" s="91"/>
      <c r="T14" s="39"/>
      <c r="U14" s="17"/>
      <c r="V14" s="39"/>
      <c r="W14" s="18"/>
      <c r="X14" s="39"/>
      <c r="Y14" s="84"/>
      <c r="Z14" s="16"/>
      <c r="AA14" s="17"/>
      <c r="AB14" s="106">
        <f t="shared" si="0"/>
        <v>0</v>
      </c>
      <c r="AC14" s="18">
        <f t="shared" si="1"/>
        <v>0</v>
      </c>
      <c r="AD14" s="107">
        <f t="shared" si="2"/>
        <v>12</v>
      </c>
      <c r="AE14" s="24"/>
    </row>
    <row r="15" spans="1:31" ht="18">
      <c r="A15" s="65"/>
      <c r="B15" s="65"/>
      <c r="C15" s="12"/>
      <c r="D15" s="12"/>
      <c r="E15" s="85"/>
      <c r="F15" s="130"/>
      <c r="G15" s="17"/>
      <c r="H15" s="16"/>
      <c r="I15" s="17"/>
      <c r="J15" s="16"/>
      <c r="K15" s="83"/>
      <c r="L15" s="37"/>
      <c r="M15" s="18"/>
      <c r="N15" s="16"/>
      <c r="O15" s="84"/>
      <c r="P15" s="89"/>
      <c r="Q15" s="90"/>
      <c r="R15" s="89"/>
      <c r="S15" s="91"/>
      <c r="T15" s="39"/>
      <c r="U15" s="17"/>
      <c r="V15" s="39"/>
      <c r="W15" s="18"/>
      <c r="X15" s="39"/>
      <c r="Y15" s="84"/>
      <c r="Z15" s="16"/>
      <c r="AA15" s="17"/>
      <c r="AB15" s="106">
        <f t="shared" si="0"/>
        <v>0</v>
      </c>
      <c r="AC15" s="18">
        <f t="shared" si="1"/>
        <v>0</v>
      </c>
      <c r="AD15" s="107">
        <f t="shared" si="2"/>
        <v>13</v>
      </c>
      <c r="AE15" s="24"/>
    </row>
    <row r="16" spans="1:31" ht="18">
      <c r="A16" s="65"/>
      <c r="B16" s="65"/>
      <c r="C16" s="40"/>
      <c r="D16" s="12"/>
      <c r="E16" s="11"/>
      <c r="F16" s="130"/>
      <c r="G16" s="17"/>
      <c r="H16" s="16"/>
      <c r="I16" s="17"/>
      <c r="J16" s="16"/>
      <c r="K16" s="83"/>
      <c r="L16" s="37"/>
      <c r="M16" s="18"/>
      <c r="N16" s="16"/>
      <c r="O16" s="84"/>
      <c r="P16" s="89"/>
      <c r="Q16" s="90"/>
      <c r="R16" s="89"/>
      <c r="S16" s="91"/>
      <c r="T16" s="39"/>
      <c r="U16" s="17"/>
      <c r="V16" s="39"/>
      <c r="W16" s="18"/>
      <c r="X16" s="39"/>
      <c r="Y16" s="84"/>
      <c r="Z16" s="16"/>
      <c r="AA16" s="17"/>
      <c r="AB16" s="106">
        <f t="shared" si="0"/>
        <v>0</v>
      </c>
      <c r="AC16" s="18">
        <f t="shared" si="1"/>
        <v>0</v>
      </c>
      <c r="AD16" s="107">
        <f t="shared" si="2"/>
        <v>14</v>
      </c>
      <c r="AE16" s="24"/>
    </row>
    <row r="17" spans="1:31" ht="18">
      <c r="A17" s="65"/>
      <c r="B17" s="65"/>
      <c r="C17" s="42"/>
      <c r="D17" s="19"/>
      <c r="E17" s="11"/>
      <c r="F17" s="130"/>
      <c r="G17" s="17"/>
      <c r="H17" s="16"/>
      <c r="I17" s="17"/>
      <c r="J17" s="16"/>
      <c r="K17" s="83"/>
      <c r="L17" s="37"/>
      <c r="M17" s="18"/>
      <c r="N17" s="16"/>
      <c r="O17" s="84"/>
      <c r="P17" s="89"/>
      <c r="Q17" s="90"/>
      <c r="R17" s="89"/>
      <c r="S17" s="91"/>
      <c r="T17" s="39"/>
      <c r="U17" s="17"/>
      <c r="V17" s="39"/>
      <c r="W17" s="18"/>
      <c r="X17" s="39"/>
      <c r="Y17" s="84"/>
      <c r="Z17" s="16"/>
      <c r="AA17" s="17"/>
      <c r="AB17" s="106">
        <f t="shared" si="0"/>
        <v>0</v>
      </c>
      <c r="AC17" s="18">
        <f t="shared" si="1"/>
        <v>0</v>
      </c>
      <c r="AD17" s="107">
        <f t="shared" si="2"/>
        <v>15</v>
      </c>
      <c r="AE17" s="24"/>
    </row>
    <row r="18" spans="1:31" ht="18">
      <c r="A18" s="65"/>
      <c r="B18" s="65"/>
      <c r="C18" s="40"/>
      <c r="D18" s="12"/>
      <c r="E18" s="11"/>
      <c r="F18" s="130"/>
      <c r="G18" s="17"/>
      <c r="H18" s="16"/>
      <c r="I18" s="17"/>
      <c r="J18" s="16"/>
      <c r="K18" s="83"/>
      <c r="L18" s="37"/>
      <c r="M18" s="18"/>
      <c r="N18" s="16"/>
      <c r="O18" s="84"/>
      <c r="P18" s="89"/>
      <c r="Q18" s="90"/>
      <c r="R18" s="89"/>
      <c r="S18" s="91"/>
      <c r="T18" s="39"/>
      <c r="U18" s="17"/>
      <c r="V18" s="39"/>
      <c r="W18" s="18"/>
      <c r="X18" s="39"/>
      <c r="Y18" s="84"/>
      <c r="Z18" s="16"/>
      <c r="AA18" s="17"/>
      <c r="AB18" s="106">
        <f t="shared" si="0"/>
        <v>0</v>
      </c>
      <c r="AC18" s="18">
        <f t="shared" si="1"/>
        <v>0</v>
      </c>
      <c r="AD18" s="107">
        <f t="shared" si="2"/>
        <v>16</v>
      </c>
      <c r="AE18" s="24"/>
    </row>
    <row r="19" spans="1:31" ht="18">
      <c r="A19" s="65"/>
      <c r="B19" s="65"/>
      <c r="C19" s="40"/>
      <c r="D19" s="12"/>
      <c r="E19" s="11"/>
      <c r="F19" s="130"/>
      <c r="G19" s="17"/>
      <c r="H19" s="16"/>
      <c r="I19" s="17"/>
      <c r="J19" s="16"/>
      <c r="K19" s="83"/>
      <c r="L19" s="37"/>
      <c r="M19" s="18"/>
      <c r="N19" s="16"/>
      <c r="O19" s="84"/>
      <c r="P19" s="89"/>
      <c r="Q19" s="90"/>
      <c r="R19" s="89"/>
      <c r="S19" s="91"/>
      <c r="T19" s="39"/>
      <c r="U19" s="17"/>
      <c r="V19" s="39"/>
      <c r="W19" s="18"/>
      <c r="X19" s="39"/>
      <c r="Y19" s="84"/>
      <c r="Z19" s="16"/>
      <c r="AA19" s="17"/>
      <c r="AB19" s="106">
        <f t="shared" si="0"/>
        <v>0</v>
      </c>
      <c r="AC19" s="18">
        <f t="shared" si="1"/>
        <v>0</v>
      </c>
      <c r="AD19" s="107">
        <f t="shared" si="2"/>
        <v>17</v>
      </c>
      <c r="AE19" s="24"/>
    </row>
    <row r="20" spans="1:31" ht="18">
      <c r="A20" s="65"/>
      <c r="B20" s="65"/>
      <c r="C20" s="40"/>
      <c r="D20" s="12"/>
      <c r="E20" s="11"/>
      <c r="F20" s="130"/>
      <c r="G20" s="17"/>
      <c r="H20" s="16"/>
      <c r="I20" s="17"/>
      <c r="J20" s="16"/>
      <c r="K20" s="83"/>
      <c r="L20" s="37"/>
      <c r="M20" s="18"/>
      <c r="N20" s="16"/>
      <c r="O20" s="84"/>
      <c r="P20" s="89"/>
      <c r="Q20" s="90"/>
      <c r="R20" s="89"/>
      <c r="S20" s="91"/>
      <c r="T20" s="39"/>
      <c r="U20" s="17"/>
      <c r="V20" s="39"/>
      <c r="W20" s="18"/>
      <c r="X20" s="39"/>
      <c r="Y20" s="84"/>
      <c r="Z20" s="16"/>
      <c r="AA20" s="17"/>
      <c r="AB20" s="106">
        <f t="shared" si="0"/>
        <v>0</v>
      </c>
      <c r="AC20" s="18">
        <f t="shared" si="1"/>
        <v>0</v>
      </c>
      <c r="AD20" s="107">
        <f t="shared" si="2"/>
        <v>18</v>
      </c>
      <c r="AE20" s="24"/>
    </row>
    <row r="21" spans="1:31" ht="18">
      <c r="A21" s="65"/>
      <c r="B21" s="65"/>
      <c r="C21" s="40"/>
      <c r="D21" s="12"/>
      <c r="E21" s="11"/>
      <c r="F21" s="130"/>
      <c r="G21" s="17"/>
      <c r="H21" s="16"/>
      <c r="I21" s="17"/>
      <c r="J21" s="16"/>
      <c r="K21" s="83"/>
      <c r="L21" s="37"/>
      <c r="M21" s="18"/>
      <c r="N21" s="16"/>
      <c r="O21" s="84"/>
      <c r="P21" s="89"/>
      <c r="Q21" s="90"/>
      <c r="R21" s="89"/>
      <c r="S21" s="91"/>
      <c r="T21" s="39"/>
      <c r="U21" s="17"/>
      <c r="V21" s="39"/>
      <c r="W21" s="18"/>
      <c r="X21" s="39"/>
      <c r="Y21" s="84"/>
      <c r="Z21" s="16"/>
      <c r="AA21" s="17"/>
      <c r="AB21" s="106">
        <f t="shared" si="0"/>
        <v>0</v>
      </c>
      <c r="AC21" s="18">
        <f t="shared" si="1"/>
        <v>0</v>
      </c>
      <c r="AD21" s="107">
        <f t="shared" si="2"/>
        <v>19</v>
      </c>
      <c r="AE21" s="24"/>
    </row>
    <row r="22" spans="1:31" ht="18">
      <c r="A22" s="65"/>
      <c r="B22" s="65"/>
      <c r="C22" s="41"/>
      <c r="D22" s="20"/>
      <c r="E22" s="11"/>
      <c r="F22" s="130"/>
      <c r="G22" s="17"/>
      <c r="H22" s="16"/>
      <c r="I22" s="17"/>
      <c r="J22" s="16"/>
      <c r="K22" s="83"/>
      <c r="L22" s="37"/>
      <c r="M22" s="18"/>
      <c r="N22" s="16"/>
      <c r="O22" s="84"/>
      <c r="P22" s="89"/>
      <c r="Q22" s="90"/>
      <c r="R22" s="89"/>
      <c r="S22" s="91"/>
      <c r="T22" s="39"/>
      <c r="U22" s="17"/>
      <c r="V22" s="39"/>
      <c r="W22" s="18"/>
      <c r="X22" s="39"/>
      <c r="Y22" s="84"/>
      <c r="Z22" s="16"/>
      <c r="AA22" s="17"/>
      <c r="AB22" s="106">
        <f t="shared" si="0"/>
        <v>0</v>
      </c>
      <c r="AC22" s="18">
        <f t="shared" si="1"/>
        <v>0</v>
      </c>
      <c r="AD22" s="107">
        <f t="shared" si="2"/>
        <v>20</v>
      </c>
      <c r="AE22" s="24"/>
    </row>
    <row r="23" spans="1:31" ht="18">
      <c r="A23" s="65"/>
      <c r="B23" s="65"/>
      <c r="C23" s="40"/>
      <c r="D23" s="12"/>
      <c r="E23" s="23"/>
      <c r="F23" s="130"/>
      <c r="G23" s="17"/>
      <c r="H23" s="16"/>
      <c r="I23" s="17"/>
      <c r="J23" s="16"/>
      <c r="K23" s="83"/>
      <c r="L23" s="37"/>
      <c r="M23" s="18"/>
      <c r="N23" s="16"/>
      <c r="O23" s="84"/>
      <c r="P23" s="89"/>
      <c r="Q23" s="90"/>
      <c r="R23" s="89"/>
      <c r="S23" s="91"/>
      <c r="T23" s="39"/>
      <c r="U23" s="17"/>
      <c r="V23" s="39"/>
      <c r="W23" s="18"/>
      <c r="X23" s="39"/>
      <c r="Y23" s="84"/>
      <c r="Z23" s="16"/>
      <c r="AA23" s="17"/>
      <c r="AB23" s="106">
        <f t="shared" si="0"/>
        <v>0</v>
      </c>
      <c r="AC23" s="18">
        <f t="shared" si="1"/>
        <v>0</v>
      </c>
      <c r="AD23" s="107">
        <f t="shared" si="2"/>
        <v>21</v>
      </c>
      <c r="AE23" s="24"/>
    </row>
    <row r="24" spans="1:31" ht="18">
      <c r="A24" s="65"/>
      <c r="B24" s="65"/>
      <c r="C24" s="40"/>
      <c r="D24" s="12"/>
      <c r="E24" s="11"/>
      <c r="F24" s="130"/>
      <c r="G24" s="17"/>
      <c r="H24" s="16"/>
      <c r="I24" s="17"/>
      <c r="J24" s="16"/>
      <c r="K24" s="83"/>
      <c r="L24" s="37"/>
      <c r="M24" s="18"/>
      <c r="N24" s="16"/>
      <c r="O24" s="84"/>
      <c r="P24" s="89"/>
      <c r="Q24" s="90"/>
      <c r="R24" s="89"/>
      <c r="S24" s="91"/>
      <c r="T24" s="39"/>
      <c r="U24" s="17"/>
      <c r="V24" s="39"/>
      <c r="W24" s="18"/>
      <c r="X24" s="39"/>
      <c r="Y24" s="84"/>
      <c r="Z24" s="16"/>
      <c r="AA24" s="17"/>
      <c r="AB24" s="106">
        <f t="shared" si="0"/>
        <v>0</v>
      </c>
      <c r="AC24" s="18">
        <f t="shared" si="1"/>
        <v>0</v>
      </c>
      <c r="AD24" s="107">
        <f t="shared" si="2"/>
        <v>22</v>
      </c>
      <c r="AE24" s="24"/>
    </row>
    <row r="25" spans="1:31" ht="18">
      <c r="A25" s="65"/>
      <c r="B25" s="65"/>
      <c r="C25" s="40"/>
      <c r="D25" s="12"/>
      <c r="E25" s="11"/>
      <c r="F25" s="130"/>
      <c r="G25" s="17"/>
      <c r="H25" s="16"/>
      <c r="I25" s="17"/>
      <c r="J25" s="16"/>
      <c r="K25" s="83"/>
      <c r="L25" s="37"/>
      <c r="M25" s="18"/>
      <c r="N25" s="16"/>
      <c r="O25" s="84"/>
      <c r="P25" s="89"/>
      <c r="Q25" s="90"/>
      <c r="R25" s="89"/>
      <c r="S25" s="91"/>
      <c r="T25" s="39"/>
      <c r="U25" s="17"/>
      <c r="V25" s="39"/>
      <c r="W25" s="18"/>
      <c r="X25" s="39"/>
      <c r="Y25" s="84"/>
      <c r="Z25" s="16"/>
      <c r="AA25" s="17"/>
      <c r="AB25" s="106">
        <f t="shared" si="0"/>
        <v>0</v>
      </c>
      <c r="AC25" s="18">
        <f t="shared" si="1"/>
        <v>0</v>
      </c>
      <c r="AD25" s="107">
        <f t="shared" si="2"/>
        <v>23</v>
      </c>
      <c r="AE25" s="24"/>
    </row>
    <row r="26" spans="1:31" ht="18">
      <c r="A26" s="65"/>
      <c r="B26" s="65"/>
      <c r="C26" s="40"/>
      <c r="D26" s="12"/>
      <c r="E26" s="11"/>
      <c r="F26" s="130"/>
      <c r="G26" s="17"/>
      <c r="H26" s="16"/>
      <c r="I26" s="17"/>
      <c r="J26" s="16"/>
      <c r="K26" s="83"/>
      <c r="L26" s="37"/>
      <c r="M26" s="18"/>
      <c r="N26" s="16"/>
      <c r="O26" s="84"/>
      <c r="P26" s="89"/>
      <c r="Q26" s="90"/>
      <c r="R26" s="89"/>
      <c r="S26" s="91"/>
      <c r="T26" s="39"/>
      <c r="U26" s="17"/>
      <c r="V26" s="39"/>
      <c r="W26" s="18"/>
      <c r="X26" s="39"/>
      <c r="Y26" s="84"/>
      <c r="Z26" s="16"/>
      <c r="AA26" s="17"/>
      <c r="AB26" s="106">
        <f t="shared" si="0"/>
        <v>0</v>
      </c>
      <c r="AC26" s="18">
        <f t="shared" si="1"/>
        <v>0</v>
      </c>
      <c r="AD26" s="107">
        <f t="shared" si="2"/>
        <v>24</v>
      </c>
      <c r="AE26" s="24"/>
    </row>
    <row r="27" spans="1:31" ht="18">
      <c r="A27" s="65"/>
      <c r="B27" s="65"/>
      <c r="C27" s="40"/>
      <c r="D27" s="12"/>
      <c r="E27" s="11"/>
      <c r="F27" s="130"/>
      <c r="G27" s="17"/>
      <c r="H27" s="16"/>
      <c r="I27" s="17"/>
      <c r="J27" s="16"/>
      <c r="K27" s="83"/>
      <c r="L27" s="37"/>
      <c r="M27" s="18"/>
      <c r="N27" s="16"/>
      <c r="O27" s="84"/>
      <c r="P27" s="89"/>
      <c r="Q27" s="90"/>
      <c r="R27" s="89"/>
      <c r="S27" s="91"/>
      <c r="T27" s="39"/>
      <c r="U27" s="17"/>
      <c r="V27" s="39"/>
      <c r="W27" s="18"/>
      <c r="X27" s="39"/>
      <c r="Y27" s="84"/>
      <c r="Z27" s="16"/>
      <c r="AA27" s="17"/>
      <c r="AB27" s="106">
        <f t="shared" si="0"/>
        <v>0</v>
      </c>
      <c r="AC27" s="18">
        <f t="shared" si="1"/>
        <v>0</v>
      </c>
      <c r="AD27" s="107">
        <f t="shared" si="2"/>
        <v>25</v>
      </c>
      <c r="AE27" s="24"/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E7:E8 C3:E6">
    <cfRule type="expression" dxfId="61" priority="39" stopIfTrue="1">
      <formula>$I3="F"</formula>
    </cfRule>
    <cfRule type="expression" dxfId="60" priority="40" stopIfTrue="1">
      <formula>$I3="M"</formula>
    </cfRule>
  </conditionalFormatting>
  <conditionalFormatting sqref="E7:E8 C3:E6">
    <cfRule type="expression" dxfId="59" priority="37" stopIfTrue="1">
      <formula>$J3="F"</formula>
    </cfRule>
    <cfRule type="expression" dxfId="58" priority="38" stopIfTrue="1">
      <formula>$J3="M"</formula>
    </cfRule>
  </conditionalFormatting>
  <conditionalFormatting sqref="C3:E3">
    <cfRule type="expression" dxfId="57" priority="33" stopIfTrue="1">
      <formula>$I3="F"</formula>
    </cfRule>
    <cfRule type="expression" dxfId="56" priority="34" stopIfTrue="1">
      <formula>$I3="M"</formula>
    </cfRule>
  </conditionalFormatting>
  <conditionalFormatting sqref="C3">
    <cfRule type="expression" dxfId="55" priority="31" stopIfTrue="1">
      <formula>$J3="F"</formula>
    </cfRule>
    <cfRule type="expression" dxfId="54" priority="32" stopIfTrue="1">
      <formula>$J3="M"</formula>
    </cfRule>
  </conditionalFormatting>
  <conditionalFormatting sqref="C3:E3">
    <cfRule type="expression" dxfId="53" priority="29" stopIfTrue="1">
      <formula>$J3="F"</formula>
    </cfRule>
    <cfRule type="expression" dxfId="52" priority="30" stopIfTrue="1">
      <formula>$J3="M"</formula>
    </cfRule>
  </conditionalFormatting>
  <conditionalFormatting sqref="C4:D6">
    <cfRule type="expression" dxfId="51" priority="21" stopIfTrue="1">
      <formula>$I4="F"</formula>
    </cfRule>
    <cfRule type="expression" dxfId="50" priority="22" stopIfTrue="1">
      <formula>$I4="M"</formula>
    </cfRule>
  </conditionalFormatting>
  <conditionalFormatting sqref="C4:C6">
    <cfRule type="expression" dxfId="49" priority="19" stopIfTrue="1">
      <formula>$J4="F"</formula>
    </cfRule>
    <cfRule type="expression" dxfId="48" priority="20" stopIfTrue="1">
      <formula>$J4="M"</formula>
    </cfRule>
  </conditionalFormatting>
  <conditionalFormatting sqref="C4:D6">
    <cfRule type="expression" dxfId="47" priority="17" stopIfTrue="1">
      <formula>$J4="F"</formula>
    </cfRule>
    <cfRule type="expression" dxfId="46" priority="18" stopIfTrue="1">
      <formula>$J4="M"</formula>
    </cfRule>
  </conditionalFormatting>
  <conditionalFormatting sqref="E4:E8">
    <cfRule type="expression" dxfId="45" priority="15" stopIfTrue="1">
      <formula>$I4="F"</formula>
    </cfRule>
    <cfRule type="expression" dxfId="44" priority="16" stopIfTrue="1">
      <formula>$I4="M"</formula>
    </cfRule>
  </conditionalFormatting>
  <conditionalFormatting sqref="E4:E8">
    <cfRule type="expression" dxfId="43" priority="13" stopIfTrue="1">
      <formula>$J4="F"</formula>
    </cfRule>
    <cfRule type="expression" dxfId="42" priority="14" stopIfTrue="1">
      <formula>$J4="M"</formula>
    </cfRule>
  </conditionalFormatting>
  <conditionalFormatting sqref="C4:E6 E7:E8">
    <cfRule type="expression" dxfId="41" priority="11" stopIfTrue="1">
      <formula>$I4="F"</formula>
    </cfRule>
    <cfRule type="expression" dxfId="40" priority="12" stopIfTrue="1">
      <formula>$I4="M"</formula>
    </cfRule>
  </conditionalFormatting>
  <conditionalFormatting sqref="C4:C6">
    <cfRule type="expression" dxfId="39" priority="9" stopIfTrue="1">
      <formula>$J4="F"</formula>
    </cfRule>
    <cfRule type="expression" dxfId="38" priority="10" stopIfTrue="1">
      <formula>$J4="M"</formula>
    </cfRule>
  </conditionalFormatting>
  <conditionalFormatting sqref="C4:E6 E7:E8">
    <cfRule type="expression" dxfId="37" priority="7" stopIfTrue="1">
      <formula>$J4="F"</formula>
    </cfRule>
    <cfRule type="expression" dxfId="36" priority="8" stopIfTrue="1">
      <formula>$J4="M"</formula>
    </cfRule>
  </conditionalFormatting>
  <conditionalFormatting sqref="C5:E5">
    <cfRule type="expression" dxfId="35" priority="1" stopIfTrue="1">
      <formula>$J5="F"</formula>
    </cfRule>
    <cfRule type="expression" dxfId="34" priority="2" stopIfTrue="1">
      <formula>$J5="M"</formula>
    </cfRule>
  </conditionalFormatting>
  <conditionalFormatting sqref="C5:E5">
    <cfRule type="expression" dxfId="33" priority="5" stopIfTrue="1">
      <formula>$I5="F"</formula>
    </cfRule>
    <cfRule type="expression" dxfId="32" priority="6" stopIfTrue="1">
      <formula>$I5="M"</formula>
    </cfRule>
  </conditionalFormatting>
  <conditionalFormatting sqref="C5">
    <cfRule type="expression" dxfId="31" priority="3" stopIfTrue="1">
      <formula>$J5="F"</formula>
    </cfRule>
    <cfRule type="expression" dxfId="30" priority="4" stopIfTrue="1">
      <formula>$J5="M"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83"/>
  <sheetViews>
    <sheetView topLeftCell="B1" zoomScale="90" zoomScaleNormal="90" workbookViewId="0">
      <pane ySplit="2" topLeftCell="A3" activePane="bottomLeft" state="frozen"/>
      <selection pane="bottomLeft" activeCell="B17" sqref="A17:IV17"/>
    </sheetView>
  </sheetViews>
  <sheetFormatPr baseColWidth="10" defaultRowHeight="15"/>
  <cols>
    <col min="1" max="1" width="24.140625" style="77" bestFit="1" customWidth="1"/>
    <col min="2" max="2" width="14" style="77" bestFit="1" customWidth="1"/>
    <col min="3" max="3" width="13.5703125" style="77" bestFit="1" customWidth="1"/>
    <col min="4" max="4" width="10.140625" style="77" bestFit="1" customWidth="1"/>
    <col min="5" max="5" width="19.85546875" style="77" bestFit="1" customWidth="1"/>
    <col min="6" max="6" width="4.140625" style="77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77" bestFit="1" customWidth="1"/>
    <col min="11" max="11" width="7.28515625" style="181" bestFit="1" customWidth="1"/>
    <col min="12" max="12" width="4.140625" style="77" bestFit="1" customWidth="1"/>
    <col min="13" max="13" width="7.28515625" style="77" bestFit="1" customWidth="1"/>
    <col min="14" max="14" width="4.140625" style="77" bestFit="1" customWidth="1"/>
    <col min="15" max="15" width="7.28515625" style="181" bestFit="1" customWidth="1"/>
    <col min="16" max="16" width="4.140625" style="121" bestFit="1" customWidth="1"/>
    <col min="17" max="17" width="7.28515625" style="121" bestFit="1" customWidth="1"/>
    <col min="18" max="18" width="4.140625" style="121" bestFit="1" customWidth="1"/>
    <col min="19" max="19" width="7.28515625" style="180" bestFit="1" customWidth="1"/>
    <col min="20" max="20" width="4.140625" style="77" bestFit="1" customWidth="1"/>
    <col min="21" max="21" width="7.28515625" style="77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181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338</v>
      </c>
      <c r="C1" s="228" t="s">
        <v>137</v>
      </c>
      <c r="D1" s="228"/>
      <c r="E1" s="229"/>
      <c r="F1" s="230">
        <v>42694</v>
      </c>
      <c r="G1" s="231"/>
      <c r="H1" s="230">
        <v>42715</v>
      </c>
      <c r="I1" s="231"/>
      <c r="J1" s="241">
        <v>42750</v>
      </c>
      <c r="K1" s="242"/>
      <c r="L1" s="234">
        <v>42771</v>
      </c>
      <c r="M1" s="235"/>
      <c r="N1" s="241">
        <v>42813</v>
      </c>
      <c r="O1" s="242"/>
      <c r="P1" s="238">
        <v>42827</v>
      </c>
      <c r="Q1" s="239"/>
      <c r="R1" s="238">
        <v>42856</v>
      </c>
      <c r="S1" s="238"/>
      <c r="T1" s="241">
        <v>42875</v>
      </c>
      <c r="U1" s="241"/>
      <c r="V1" s="234">
        <v>42896</v>
      </c>
      <c r="W1" s="235"/>
      <c r="X1" s="241">
        <v>42911</v>
      </c>
      <c r="Y1" s="242"/>
      <c r="Z1" s="230">
        <v>42629</v>
      </c>
      <c r="AA1" s="231"/>
      <c r="AB1" s="230" t="s">
        <v>4</v>
      </c>
      <c r="AC1" s="231"/>
      <c r="AD1" s="237"/>
      <c r="AE1" s="236" t="s">
        <v>127</v>
      </c>
    </row>
    <row r="2" spans="1:31" ht="33">
      <c r="A2" s="98" t="s">
        <v>138</v>
      </c>
      <c r="B2" s="98" t="s">
        <v>139</v>
      </c>
      <c r="C2" s="131" t="s">
        <v>0</v>
      </c>
      <c r="D2" s="99" t="s">
        <v>1</v>
      </c>
      <c r="E2" s="100" t="s">
        <v>2</v>
      </c>
      <c r="F2" s="102" t="s">
        <v>6</v>
      </c>
      <c r="G2" s="17" t="s">
        <v>91</v>
      </c>
      <c r="H2" s="102" t="s">
        <v>6</v>
      </c>
      <c r="I2" s="17" t="s">
        <v>91</v>
      </c>
      <c r="J2" s="102" t="s">
        <v>6</v>
      </c>
      <c r="K2" s="84" t="s">
        <v>91</v>
      </c>
      <c r="L2" s="104" t="s">
        <v>6</v>
      </c>
      <c r="M2" s="18" t="s">
        <v>91</v>
      </c>
      <c r="N2" s="102" t="s">
        <v>6</v>
      </c>
      <c r="O2" s="83" t="s">
        <v>91</v>
      </c>
      <c r="P2" s="105" t="s">
        <v>6</v>
      </c>
      <c r="Q2" s="90" t="s">
        <v>91</v>
      </c>
      <c r="R2" s="105" t="s">
        <v>6</v>
      </c>
      <c r="S2" s="91" t="s">
        <v>91</v>
      </c>
      <c r="T2" s="102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83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8">
      <c r="A3" s="137" t="s">
        <v>799</v>
      </c>
      <c r="B3" s="138" t="s">
        <v>800</v>
      </c>
      <c r="C3" s="137" t="s">
        <v>115</v>
      </c>
      <c r="D3" s="137" t="s">
        <v>321</v>
      </c>
      <c r="E3" s="137" t="s">
        <v>999</v>
      </c>
      <c r="F3" s="154">
        <v>1</v>
      </c>
      <c r="G3" s="17">
        <v>100</v>
      </c>
      <c r="H3" s="16">
        <v>1</v>
      </c>
      <c r="I3" s="17">
        <v>100</v>
      </c>
      <c r="J3" s="16">
        <v>1</v>
      </c>
      <c r="K3" s="83">
        <v>100</v>
      </c>
      <c r="L3" s="37">
        <v>2</v>
      </c>
      <c r="M3" s="18">
        <v>80</v>
      </c>
      <c r="N3" s="16"/>
      <c r="O3" s="84"/>
      <c r="P3" s="89"/>
      <c r="Q3" s="90"/>
      <c r="R3" s="89"/>
      <c r="S3" s="91"/>
      <c r="T3" s="39"/>
      <c r="U3" s="17"/>
      <c r="V3" s="39"/>
      <c r="W3" s="18"/>
      <c r="X3" s="39"/>
      <c r="Y3" s="84"/>
      <c r="Z3" s="16"/>
      <c r="AA3" s="17"/>
      <c r="AB3" s="106">
        <f t="shared" ref="AB3:AB34" si="0">G3+I3+K3*1.5+M3+O3*1.5+Q3+S3+U3*1.5+W3+Y3*1.5+AA3</f>
        <v>430</v>
      </c>
      <c r="AC3" s="18">
        <f t="shared" ref="AC3:AC34" si="1">G3+I3+K3+M3+O3+Q3+S3+AA3</f>
        <v>380</v>
      </c>
      <c r="AD3" s="107">
        <f>1</f>
        <v>1</v>
      </c>
      <c r="AE3" s="24">
        <v>4</v>
      </c>
    </row>
    <row r="4" spans="1:31" ht="18">
      <c r="A4" s="137" t="s">
        <v>807</v>
      </c>
      <c r="B4" s="138" t="s">
        <v>808</v>
      </c>
      <c r="C4" s="137" t="s">
        <v>809</v>
      </c>
      <c r="D4" s="137" t="s">
        <v>287</v>
      </c>
      <c r="E4" s="137" t="s">
        <v>356</v>
      </c>
      <c r="F4" s="155">
        <v>4</v>
      </c>
      <c r="G4" s="17">
        <v>55</v>
      </c>
      <c r="H4" s="16"/>
      <c r="I4" s="17"/>
      <c r="J4" s="16">
        <v>4</v>
      </c>
      <c r="K4" s="83">
        <v>55</v>
      </c>
      <c r="L4" s="37">
        <v>3</v>
      </c>
      <c r="M4" s="18">
        <v>65</v>
      </c>
      <c r="N4" s="16"/>
      <c r="O4" s="84"/>
      <c r="P4" s="89"/>
      <c r="Q4" s="90"/>
      <c r="R4" s="89"/>
      <c r="S4" s="91"/>
      <c r="T4" s="39"/>
      <c r="U4" s="17"/>
      <c r="V4" s="39"/>
      <c r="W4" s="18"/>
      <c r="X4" s="39"/>
      <c r="Y4" s="84"/>
      <c r="Z4" s="16"/>
      <c r="AA4" s="17"/>
      <c r="AB4" s="106">
        <f t="shared" si="0"/>
        <v>202.5</v>
      </c>
      <c r="AC4" s="18">
        <f t="shared" si="1"/>
        <v>175</v>
      </c>
      <c r="AD4" s="107">
        <f t="shared" ref="AD4:AD35" si="2">AD3+1</f>
        <v>2</v>
      </c>
      <c r="AE4" s="24">
        <v>3</v>
      </c>
    </row>
    <row r="5" spans="1:31" ht="18">
      <c r="A5" s="137" t="s">
        <v>804</v>
      </c>
      <c r="B5" s="138" t="s">
        <v>805</v>
      </c>
      <c r="C5" s="137" t="s">
        <v>294</v>
      </c>
      <c r="D5" s="137" t="s">
        <v>185</v>
      </c>
      <c r="E5" s="137" t="s">
        <v>356</v>
      </c>
      <c r="F5" s="155">
        <v>3</v>
      </c>
      <c r="G5" s="17">
        <v>65</v>
      </c>
      <c r="H5" s="16"/>
      <c r="I5" s="17"/>
      <c r="J5" s="16">
        <v>10</v>
      </c>
      <c r="K5" s="83">
        <v>34</v>
      </c>
      <c r="L5" s="37">
        <v>3</v>
      </c>
      <c r="M5" s="18">
        <v>65</v>
      </c>
      <c r="N5" s="16"/>
      <c r="O5" s="84"/>
      <c r="P5" s="89"/>
      <c r="Q5" s="90"/>
      <c r="R5" s="89"/>
      <c r="S5" s="91"/>
      <c r="T5" s="39"/>
      <c r="U5" s="17"/>
      <c r="V5" s="39"/>
      <c r="W5" s="18"/>
      <c r="X5" s="39"/>
      <c r="Y5" s="84"/>
      <c r="Z5" s="16"/>
      <c r="AA5" s="17"/>
      <c r="AB5" s="106">
        <f t="shared" si="0"/>
        <v>181</v>
      </c>
      <c r="AC5" s="18">
        <f t="shared" si="1"/>
        <v>164</v>
      </c>
      <c r="AD5" s="107">
        <f t="shared" si="2"/>
        <v>3</v>
      </c>
      <c r="AE5" s="24">
        <v>3</v>
      </c>
    </row>
    <row r="6" spans="1:31" ht="18">
      <c r="A6" s="65"/>
      <c r="B6" s="166">
        <v>36396</v>
      </c>
      <c r="C6" s="82" t="s">
        <v>908</v>
      </c>
      <c r="D6" s="82" t="s">
        <v>909</v>
      </c>
      <c r="E6" s="82" t="s">
        <v>910</v>
      </c>
      <c r="F6" s="117"/>
      <c r="G6" s="17"/>
      <c r="H6" s="16">
        <v>2</v>
      </c>
      <c r="I6" s="17">
        <v>80</v>
      </c>
      <c r="J6" s="16">
        <v>8</v>
      </c>
      <c r="K6" s="83">
        <v>38</v>
      </c>
      <c r="L6" s="37"/>
      <c r="M6" s="18"/>
      <c r="N6" s="16"/>
      <c r="O6" s="84"/>
      <c r="P6" s="89"/>
      <c r="Q6" s="90"/>
      <c r="R6" s="89"/>
      <c r="S6" s="91"/>
      <c r="T6" s="39"/>
      <c r="U6" s="17"/>
      <c r="V6" s="39"/>
      <c r="W6" s="18"/>
      <c r="X6" s="39"/>
      <c r="Y6" s="84"/>
      <c r="Z6" s="16"/>
      <c r="AA6" s="17"/>
      <c r="AB6" s="106">
        <f t="shared" si="0"/>
        <v>137</v>
      </c>
      <c r="AC6" s="18">
        <f t="shared" si="1"/>
        <v>118</v>
      </c>
      <c r="AD6" s="107">
        <f t="shared" si="2"/>
        <v>4</v>
      </c>
      <c r="AE6" s="24">
        <v>2</v>
      </c>
    </row>
    <row r="7" spans="1:31" ht="18">
      <c r="A7" s="137" t="s">
        <v>803</v>
      </c>
      <c r="B7" s="138">
        <v>36460</v>
      </c>
      <c r="C7" s="137" t="s">
        <v>311</v>
      </c>
      <c r="D7" s="137" t="s">
        <v>83</v>
      </c>
      <c r="E7" s="137" t="s">
        <v>374</v>
      </c>
      <c r="F7" s="155">
        <v>2</v>
      </c>
      <c r="G7" s="17">
        <v>80</v>
      </c>
      <c r="H7" s="16"/>
      <c r="I7" s="17"/>
      <c r="J7" s="16">
        <v>9</v>
      </c>
      <c r="K7" s="83">
        <v>36</v>
      </c>
      <c r="L7" s="37"/>
      <c r="M7" s="18"/>
      <c r="N7" s="16"/>
      <c r="O7" s="84"/>
      <c r="P7" s="89"/>
      <c r="Q7" s="90"/>
      <c r="R7" s="89"/>
      <c r="S7" s="91"/>
      <c r="T7" s="39"/>
      <c r="U7" s="17"/>
      <c r="V7" s="39"/>
      <c r="W7" s="18"/>
      <c r="X7" s="39"/>
      <c r="Y7" s="84"/>
      <c r="Z7" s="16"/>
      <c r="AA7" s="17"/>
      <c r="AB7" s="106">
        <f t="shared" si="0"/>
        <v>134</v>
      </c>
      <c r="AC7" s="18">
        <f t="shared" si="1"/>
        <v>116</v>
      </c>
      <c r="AD7" s="107">
        <f t="shared" si="2"/>
        <v>5</v>
      </c>
      <c r="AE7" s="24">
        <v>2</v>
      </c>
    </row>
    <row r="8" spans="1:31" ht="18">
      <c r="A8" s="65"/>
      <c r="B8" s="116"/>
      <c r="C8" s="82" t="s">
        <v>997</v>
      </c>
      <c r="D8" s="82" t="s">
        <v>998</v>
      </c>
      <c r="E8" s="82" t="s">
        <v>872</v>
      </c>
      <c r="F8" s="117"/>
      <c r="G8" s="17"/>
      <c r="H8" s="16"/>
      <c r="I8" s="17"/>
      <c r="J8" s="16">
        <v>2</v>
      </c>
      <c r="K8" s="83">
        <v>80</v>
      </c>
      <c r="L8" s="37"/>
      <c r="M8" s="18"/>
      <c r="N8" s="16"/>
      <c r="O8" s="84"/>
      <c r="P8" s="89"/>
      <c r="Q8" s="90"/>
      <c r="R8" s="89"/>
      <c r="S8" s="91"/>
      <c r="T8" s="39"/>
      <c r="U8" s="17"/>
      <c r="V8" s="39"/>
      <c r="W8" s="18"/>
      <c r="X8" s="39"/>
      <c r="Y8" s="84"/>
      <c r="Z8" s="16"/>
      <c r="AA8" s="17"/>
      <c r="AB8" s="106">
        <f t="shared" si="0"/>
        <v>120</v>
      </c>
      <c r="AC8" s="18">
        <f t="shared" si="1"/>
        <v>80</v>
      </c>
      <c r="AD8" s="107">
        <f t="shared" si="2"/>
        <v>6</v>
      </c>
      <c r="AE8" s="24">
        <v>1</v>
      </c>
    </row>
    <row r="9" spans="1:31" ht="18">
      <c r="A9" s="137" t="s">
        <v>810</v>
      </c>
      <c r="B9" s="138" t="s">
        <v>811</v>
      </c>
      <c r="C9" s="137" t="s">
        <v>305</v>
      </c>
      <c r="D9" s="137" t="s">
        <v>304</v>
      </c>
      <c r="E9" s="137" t="s">
        <v>356</v>
      </c>
      <c r="F9" s="155">
        <v>4</v>
      </c>
      <c r="G9" s="17">
        <v>55</v>
      </c>
      <c r="H9" s="16"/>
      <c r="I9" s="17"/>
      <c r="J9" s="16">
        <v>7</v>
      </c>
      <c r="K9" s="83">
        <v>40</v>
      </c>
      <c r="L9" s="37"/>
      <c r="M9" s="18"/>
      <c r="N9" s="16"/>
      <c r="O9" s="84"/>
      <c r="P9" s="89"/>
      <c r="Q9" s="90"/>
      <c r="R9" s="89"/>
      <c r="S9" s="91"/>
      <c r="T9" s="39"/>
      <c r="U9" s="17"/>
      <c r="V9" s="39"/>
      <c r="W9" s="18"/>
      <c r="X9" s="39"/>
      <c r="Y9" s="84"/>
      <c r="Z9" s="16"/>
      <c r="AA9" s="17"/>
      <c r="AB9" s="106">
        <f t="shared" si="0"/>
        <v>115</v>
      </c>
      <c r="AC9" s="18">
        <f t="shared" si="1"/>
        <v>95</v>
      </c>
      <c r="AD9" s="107">
        <f t="shared" si="2"/>
        <v>7</v>
      </c>
      <c r="AE9" s="24">
        <v>2</v>
      </c>
    </row>
    <row r="10" spans="1:31" ht="18">
      <c r="A10" s="65"/>
      <c r="B10" s="116"/>
      <c r="C10" s="82" t="s">
        <v>1083</v>
      </c>
      <c r="D10" s="82" t="s">
        <v>245</v>
      </c>
      <c r="E10" s="82" t="s">
        <v>999</v>
      </c>
      <c r="F10" s="117"/>
      <c r="G10" s="17"/>
      <c r="H10" s="16"/>
      <c r="I10" s="17"/>
      <c r="J10" s="16"/>
      <c r="K10" s="83"/>
      <c r="L10" s="37">
        <v>1</v>
      </c>
      <c r="M10" s="18">
        <v>100</v>
      </c>
      <c r="N10" s="16"/>
      <c r="O10" s="84"/>
      <c r="P10" s="89"/>
      <c r="Q10" s="90"/>
      <c r="R10" s="89"/>
      <c r="S10" s="91"/>
      <c r="T10" s="39"/>
      <c r="U10" s="17"/>
      <c r="V10" s="39"/>
      <c r="W10" s="18"/>
      <c r="X10" s="39"/>
      <c r="Y10" s="84"/>
      <c r="Z10" s="16"/>
      <c r="AA10" s="17"/>
      <c r="AB10" s="106">
        <f t="shared" si="0"/>
        <v>100</v>
      </c>
      <c r="AC10" s="18">
        <f t="shared" si="1"/>
        <v>100</v>
      </c>
      <c r="AD10" s="107">
        <f t="shared" si="2"/>
        <v>8</v>
      </c>
      <c r="AE10" s="24">
        <v>1</v>
      </c>
    </row>
    <row r="11" spans="1:31" ht="18">
      <c r="A11" s="65"/>
      <c r="B11" s="116"/>
      <c r="C11" s="82" t="s">
        <v>1084</v>
      </c>
      <c r="D11" s="82" t="s">
        <v>224</v>
      </c>
      <c r="E11" s="82" t="s">
        <v>1085</v>
      </c>
      <c r="F11" s="117"/>
      <c r="G11" s="17"/>
      <c r="H11" s="16"/>
      <c r="I11" s="17"/>
      <c r="J11" s="16"/>
      <c r="K11" s="83"/>
      <c r="L11" s="37">
        <v>1</v>
      </c>
      <c r="M11" s="18">
        <v>100</v>
      </c>
      <c r="N11" s="16"/>
      <c r="O11" s="84"/>
      <c r="P11" s="89"/>
      <c r="Q11" s="90"/>
      <c r="R11" s="89"/>
      <c r="S11" s="91"/>
      <c r="T11" s="39"/>
      <c r="U11" s="17"/>
      <c r="V11" s="39"/>
      <c r="W11" s="18"/>
      <c r="X11" s="39"/>
      <c r="Y11" s="84"/>
      <c r="Z11" s="16"/>
      <c r="AA11" s="17"/>
      <c r="AB11" s="106">
        <f t="shared" si="0"/>
        <v>100</v>
      </c>
      <c r="AC11" s="18">
        <f t="shared" si="1"/>
        <v>100</v>
      </c>
      <c r="AD11" s="107">
        <f t="shared" si="2"/>
        <v>9</v>
      </c>
      <c r="AE11" s="57">
        <v>1</v>
      </c>
    </row>
    <row r="12" spans="1:31" ht="18">
      <c r="A12" s="70"/>
      <c r="B12" s="65"/>
      <c r="C12" s="115" t="s">
        <v>1000</v>
      </c>
      <c r="D12" s="115" t="s">
        <v>1001</v>
      </c>
      <c r="E12" s="82" t="s">
        <v>872</v>
      </c>
      <c r="F12" s="117"/>
      <c r="G12" s="17"/>
      <c r="H12" s="16"/>
      <c r="I12" s="17"/>
      <c r="J12" s="16">
        <v>3</v>
      </c>
      <c r="K12" s="83">
        <v>65</v>
      </c>
      <c r="L12" s="37"/>
      <c r="M12" s="18"/>
      <c r="N12" s="16"/>
      <c r="O12" s="84"/>
      <c r="P12" s="89"/>
      <c r="Q12" s="90"/>
      <c r="R12" s="89"/>
      <c r="S12" s="91"/>
      <c r="T12" s="39"/>
      <c r="U12" s="17"/>
      <c r="V12" s="39"/>
      <c r="W12" s="18"/>
      <c r="X12" s="39"/>
      <c r="Y12" s="84"/>
      <c r="Z12" s="16"/>
      <c r="AA12" s="17"/>
      <c r="AB12" s="106">
        <f t="shared" si="0"/>
        <v>97.5</v>
      </c>
      <c r="AC12" s="18">
        <f t="shared" si="1"/>
        <v>65</v>
      </c>
      <c r="AD12" s="107">
        <f t="shared" si="2"/>
        <v>10</v>
      </c>
      <c r="AE12" s="24">
        <v>1</v>
      </c>
    </row>
    <row r="13" spans="1:31" ht="18">
      <c r="A13" s="65"/>
      <c r="B13" s="116"/>
      <c r="C13" s="82" t="s">
        <v>978</v>
      </c>
      <c r="D13" s="82" t="s">
        <v>149</v>
      </c>
      <c r="E13" s="82" t="s">
        <v>950</v>
      </c>
      <c r="F13" s="117"/>
      <c r="G13" s="17"/>
      <c r="H13" s="16"/>
      <c r="I13" s="17"/>
      <c r="J13" s="16">
        <v>5</v>
      </c>
      <c r="K13" s="83">
        <v>50</v>
      </c>
      <c r="L13" s="37"/>
      <c r="M13" s="18"/>
      <c r="N13" s="16"/>
      <c r="O13" s="84"/>
      <c r="P13" s="89"/>
      <c r="Q13" s="90"/>
      <c r="R13" s="89"/>
      <c r="S13" s="91"/>
      <c r="T13" s="39"/>
      <c r="U13" s="17"/>
      <c r="V13" s="39"/>
      <c r="W13" s="18"/>
      <c r="X13" s="39"/>
      <c r="Y13" s="84"/>
      <c r="Z13" s="16"/>
      <c r="AA13" s="17"/>
      <c r="AB13" s="106">
        <f t="shared" si="0"/>
        <v>75</v>
      </c>
      <c r="AC13" s="18">
        <f t="shared" si="1"/>
        <v>50</v>
      </c>
      <c r="AD13" s="107">
        <f t="shared" si="2"/>
        <v>11</v>
      </c>
      <c r="AE13" s="24">
        <v>1</v>
      </c>
    </row>
    <row r="14" spans="1:31" ht="18">
      <c r="A14" s="70"/>
      <c r="B14" s="65"/>
      <c r="C14" s="115" t="s">
        <v>1002</v>
      </c>
      <c r="D14" s="115" t="s">
        <v>149</v>
      </c>
      <c r="E14" s="82" t="s">
        <v>950</v>
      </c>
      <c r="F14" s="117"/>
      <c r="G14" s="17"/>
      <c r="H14" s="16"/>
      <c r="I14" s="17"/>
      <c r="J14" s="16">
        <v>6</v>
      </c>
      <c r="K14" s="83">
        <v>46</v>
      </c>
      <c r="L14" s="37"/>
      <c r="M14" s="18"/>
      <c r="N14" s="16"/>
      <c r="O14" s="84"/>
      <c r="P14" s="89"/>
      <c r="Q14" s="90"/>
      <c r="R14" s="89"/>
      <c r="S14" s="91"/>
      <c r="T14" s="39"/>
      <c r="U14" s="17"/>
      <c r="V14" s="39"/>
      <c r="W14" s="18"/>
      <c r="X14" s="39"/>
      <c r="Y14" s="84"/>
      <c r="Z14" s="16"/>
      <c r="AA14" s="17"/>
      <c r="AB14" s="106">
        <f t="shared" si="0"/>
        <v>69</v>
      </c>
      <c r="AC14" s="18">
        <f t="shared" si="1"/>
        <v>46</v>
      </c>
      <c r="AD14" s="107">
        <f t="shared" si="2"/>
        <v>12</v>
      </c>
      <c r="AE14" s="24">
        <v>1</v>
      </c>
    </row>
    <row r="15" spans="1:31" ht="18">
      <c r="A15" s="65"/>
      <c r="B15" s="116"/>
      <c r="C15" s="65" t="s">
        <v>1104</v>
      </c>
      <c r="D15" s="65" t="s">
        <v>114</v>
      </c>
      <c r="E15" s="65" t="s">
        <v>999</v>
      </c>
      <c r="F15" s="117"/>
      <c r="G15" s="17"/>
      <c r="H15" s="16"/>
      <c r="I15" s="17"/>
      <c r="J15" s="16"/>
      <c r="K15" s="83"/>
      <c r="L15" s="37">
        <v>4</v>
      </c>
      <c r="M15" s="18">
        <v>55</v>
      </c>
      <c r="N15" s="16"/>
      <c r="O15" s="84"/>
      <c r="P15" s="89"/>
      <c r="Q15" s="90"/>
      <c r="R15" s="89"/>
      <c r="S15" s="91"/>
      <c r="T15" s="39"/>
      <c r="U15" s="17"/>
      <c r="V15" s="39"/>
      <c r="W15" s="18"/>
      <c r="X15" s="39"/>
      <c r="Y15" s="84"/>
      <c r="Z15" s="16"/>
      <c r="AA15" s="17"/>
      <c r="AB15" s="106">
        <f t="shared" si="0"/>
        <v>55</v>
      </c>
      <c r="AC15" s="18">
        <f t="shared" si="1"/>
        <v>55</v>
      </c>
      <c r="AD15" s="107">
        <f t="shared" si="2"/>
        <v>13</v>
      </c>
      <c r="AE15" s="24">
        <v>1</v>
      </c>
    </row>
    <row r="16" spans="1:31" ht="18">
      <c r="A16" s="193" t="s">
        <v>118</v>
      </c>
      <c r="B16" s="194">
        <v>35984</v>
      </c>
      <c r="C16" s="193" t="s">
        <v>814</v>
      </c>
      <c r="D16" s="193" t="s">
        <v>245</v>
      </c>
      <c r="E16" s="115" t="s">
        <v>118</v>
      </c>
      <c r="F16" s="155">
        <v>5</v>
      </c>
      <c r="G16" s="17">
        <v>0</v>
      </c>
      <c r="H16" s="16"/>
      <c r="I16" s="17"/>
      <c r="J16" s="16"/>
      <c r="K16" s="83"/>
      <c r="L16" s="37"/>
      <c r="M16" s="18"/>
      <c r="N16" s="16"/>
      <c r="O16" s="84"/>
      <c r="P16" s="89"/>
      <c r="Q16" s="90"/>
      <c r="R16" s="89"/>
      <c r="S16" s="91"/>
      <c r="T16" s="39"/>
      <c r="U16" s="17"/>
      <c r="V16" s="39"/>
      <c r="W16" s="18"/>
      <c r="X16" s="39"/>
      <c r="Y16" s="84"/>
      <c r="Z16" s="16"/>
      <c r="AA16" s="17"/>
      <c r="AB16" s="106">
        <f t="shared" si="0"/>
        <v>0</v>
      </c>
      <c r="AC16" s="18">
        <f t="shared" si="1"/>
        <v>0</v>
      </c>
      <c r="AD16" s="107">
        <f t="shared" si="2"/>
        <v>14</v>
      </c>
      <c r="AE16" s="24">
        <v>1</v>
      </c>
    </row>
    <row r="17" spans="1:31" ht="18">
      <c r="A17" s="127" t="s">
        <v>118</v>
      </c>
      <c r="B17" s="198">
        <v>36013</v>
      </c>
      <c r="C17" s="127" t="s">
        <v>818</v>
      </c>
      <c r="D17" s="127" t="s">
        <v>321</v>
      </c>
      <c r="E17" s="115" t="s">
        <v>118</v>
      </c>
      <c r="F17" s="155">
        <v>6</v>
      </c>
      <c r="G17" s="17">
        <v>0</v>
      </c>
      <c r="H17" s="16"/>
      <c r="I17" s="17"/>
      <c r="J17" s="16"/>
      <c r="K17" s="83"/>
      <c r="L17" s="37"/>
      <c r="M17" s="18"/>
      <c r="N17" s="16"/>
      <c r="O17" s="84"/>
      <c r="P17" s="89"/>
      <c r="Q17" s="90"/>
      <c r="R17" s="89"/>
      <c r="S17" s="91"/>
      <c r="T17" s="39"/>
      <c r="U17" s="17"/>
      <c r="V17" s="39"/>
      <c r="W17" s="18"/>
      <c r="X17" s="39"/>
      <c r="Y17" s="84"/>
      <c r="Z17" s="16"/>
      <c r="AA17" s="17"/>
      <c r="AB17" s="106">
        <f t="shared" si="0"/>
        <v>0</v>
      </c>
      <c r="AC17" s="18">
        <f t="shared" si="1"/>
        <v>0</v>
      </c>
      <c r="AD17" s="107">
        <f t="shared" si="2"/>
        <v>15</v>
      </c>
      <c r="AE17" s="24">
        <v>1</v>
      </c>
    </row>
    <row r="18" spans="1:31" ht="18">
      <c r="A18" s="65"/>
      <c r="B18" s="116"/>
      <c r="C18" s="141"/>
      <c r="D18" s="65"/>
      <c r="E18" s="65"/>
      <c r="F18" s="117"/>
      <c r="G18" s="17"/>
      <c r="H18" s="16"/>
      <c r="I18" s="17"/>
      <c r="J18" s="16"/>
      <c r="K18" s="83"/>
      <c r="L18" s="37"/>
      <c r="M18" s="18"/>
      <c r="N18" s="16"/>
      <c r="O18" s="84"/>
      <c r="P18" s="89"/>
      <c r="Q18" s="90"/>
      <c r="R18" s="89"/>
      <c r="S18" s="91"/>
      <c r="T18" s="39"/>
      <c r="U18" s="17"/>
      <c r="V18" s="39"/>
      <c r="W18" s="18"/>
      <c r="X18" s="39"/>
      <c r="Y18" s="84"/>
      <c r="Z18" s="16"/>
      <c r="AA18" s="17"/>
      <c r="AB18" s="106">
        <f t="shared" si="0"/>
        <v>0</v>
      </c>
      <c r="AC18" s="18">
        <f t="shared" si="1"/>
        <v>0</v>
      </c>
      <c r="AD18" s="107">
        <f t="shared" si="2"/>
        <v>16</v>
      </c>
      <c r="AE18" s="24"/>
    </row>
    <row r="19" spans="1:31" ht="18">
      <c r="A19" s="65"/>
      <c r="B19" s="116"/>
      <c r="C19" s="65"/>
      <c r="D19" s="65"/>
      <c r="E19" s="65"/>
      <c r="F19" s="117"/>
      <c r="G19" s="17"/>
      <c r="H19" s="16"/>
      <c r="I19" s="17"/>
      <c r="J19" s="16"/>
      <c r="K19" s="83"/>
      <c r="L19" s="37"/>
      <c r="M19" s="18"/>
      <c r="N19" s="16"/>
      <c r="O19" s="84"/>
      <c r="P19" s="89"/>
      <c r="Q19" s="90"/>
      <c r="R19" s="89"/>
      <c r="S19" s="91"/>
      <c r="T19" s="39"/>
      <c r="U19" s="17"/>
      <c r="V19" s="39"/>
      <c r="W19" s="18"/>
      <c r="X19" s="39"/>
      <c r="Y19" s="84"/>
      <c r="Z19" s="16"/>
      <c r="AA19" s="17"/>
      <c r="AB19" s="106">
        <f t="shared" si="0"/>
        <v>0</v>
      </c>
      <c r="AC19" s="18">
        <f t="shared" si="1"/>
        <v>0</v>
      </c>
      <c r="AD19" s="107">
        <f t="shared" si="2"/>
        <v>17</v>
      </c>
      <c r="AE19" s="24"/>
    </row>
    <row r="20" spans="1:31" ht="18">
      <c r="A20" s="65"/>
      <c r="B20" s="116"/>
      <c r="C20" s="65"/>
      <c r="D20" s="65"/>
      <c r="E20" s="65"/>
      <c r="F20" s="117"/>
      <c r="G20" s="17"/>
      <c r="H20" s="16"/>
      <c r="I20" s="17"/>
      <c r="J20" s="16"/>
      <c r="K20" s="83"/>
      <c r="L20" s="37"/>
      <c r="M20" s="18"/>
      <c r="N20" s="16"/>
      <c r="O20" s="84"/>
      <c r="P20" s="89"/>
      <c r="Q20" s="90"/>
      <c r="R20" s="89"/>
      <c r="S20" s="91"/>
      <c r="T20" s="39"/>
      <c r="U20" s="17"/>
      <c r="V20" s="39"/>
      <c r="W20" s="18"/>
      <c r="X20" s="39"/>
      <c r="Y20" s="84"/>
      <c r="Z20" s="16"/>
      <c r="AA20" s="17"/>
      <c r="AB20" s="106">
        <f t="shared" si="0"/>
        <v>0</v>
      </c>
      <c r="AC20" s="18">
        <f t="shared" si="1"/>
        <v>0</v>
      </c>
      <c r="AD20" s="107">
        <f t="shared" si="2"/>
        <v>18</v>
      </c>
      <c r="AE20" s="24"/>
    </row>
    <row r="21" spans="1:31" ht="18">
      <c r="A21" s="65"/>
      <c r="B21" s="116"/>
      <c r="C21" s="65"/>
      <c r="D21" s="65"/>
      <c r="E21" s="65"/>
      <c r="F21" s="117"/>
      <c r="G21" s="17"/>
      <c r="H21" s="16"/>
      <c r="I21" s="17"/>
      <c r="J21" s="16"/>
      <c r="K21" s="83"/>
      <c r="L21" s="37"/>
      <c r="M21" s="18"/>
      <c r="N21" s="16"/>
      <c r="O21" s="84"/>
      <c r="P21" s="89"/>
      <c r="Q21" s="90"/>
      <c r="R21" s="89"/>
      <c r="S21" s="91"/>
      <c r="T21" s="39"/>
      <c r="U21" s="17"/>
      <c r="V21" s="39"/>
      <c r="W21" s="18"/>
      <c r="X21" s="39"/>
      <c r="Y21" s="84"/>
      <c r="Z21" s="16"/>
      <c r="AA21" s="17"/>
      <c r="AB21" s="106">
        <f t="shared" si="0"/>
        <v>0</v>
      </c>
      <c r="AC21" s="18">
        <f t="shared" si="1"/>
        <v>0</v>
      </c>
      <c r="AD21" s="107">
        <f t="shared" si="2"/>
        <v>19</v>
      </c>
      <c r="AE21" s="24"/>
    </row>
    <row r="22" spans="1:31" ht="18">
      <c r="A22" s="65"/>
      <c r="B22" s="116"/>
      <c r="C22" s="65"/>
      <c r="D22" s="65"/>
      <c r="E22" s="65"/>
      <c r="F22" s="117"/>
      <c r="G22" s="17"/>
      <c r="H22" s="16"/>
      <c r="I22" s="17"/>
      <c r="J22" s="16"/>
      <c r="K22" s="83"/>
      <c r="L22" s="37"/>
      <c r="M22" s="18"/>
      <c r="N22" s="16"/>
      <c r="O22" s="84"/>
      <c r="P22" s="89"/>
      <c r="Q22" s="90"/>
      <c r="R22" s="89"/>
      <c r="S22" s="91"/>
      <c r="T22" s="39"/>
      <c r="U22" s="17"/>
      <c r="V22" s="39"/>
      <c r="W22" s="18"/>
      <c r="X22" s="39"/>
      <c r="Y22" s="84"/>
      <c r="Z22" s="16"/>
      <c r="AA22" s="17"/>
      <c r="AB22" s="106">
        <f t="shared" si="0"/>
        <v>0</v>
      </c>
      <c r="AC22" s="18">
        <f t="shared" si="1"/>
        <v>0</v>
      </c>
      <c r="AD22" s="107">
        <f t="shared" si="2"/>
        <v>20</v>
      </c>
      <c r="AE22" s="57"/>
    </row>
    <row r="23" spans="1:31" ht="18">
      <c r="A23" s="65"/>
      <c r="B23" s="116"/>
      <c r="C23" s="65"/>
      <c r="D23" s="65"/>
      <c r="E23" s="65"/>
      <c r="F23" s="117"/>
      <c r="G23" s="17"/>
      <c r="H23" s="16"/>
      <c r="I23" s="17"/>
      <c r="J23" s="16"/>
      <c r="K23" s="83"/>
      <c r="L23" s="37"/>
      <c r="M23" s="18"/>
      <c r="N23" s="16"/>
      <c r="O23" s="84"/>
      <c r="P23" s="89"/>
      <c r="Q23" s="90"/>
      <c r="R23" s="89"/>
      <c r="S23" s="91"/>
      <c r="T23" s="39"/>
      <c r="U23" s="17"/>
      <c r="V23" s="39"/>
      <c r="W23" s="18"/>
      <c r="X23" s="39"/>
      <c r="Y23" s="84"/>
      <c r="Z23" s="16"/>
      <c r="AA23" s="17"/>
      <c r="AB23" s="106">
        <f t="shared" si="0"/>
        <v>0</v>
      </c>
      <c r="AC23" s="18">
        <f t="shared" si="1"/>
        <v>0</v>
      </c>
      <c r="AD23" s="107">
        <f t="shared" si="2"/>
        <v>21</v>
      </c>
      <c r="AE23" s="24"/>
    </row>
    <row r="24" spans="1:31" ht="18">
      <c r="B24" s="116"/>
      <c r="C24" s="65"/>
      <c r="D24" s="65"/>
      <c r="E24" s="65"/>
      <c r="F24" s="117"/>
      <c r="G24" s="17"/>
      <c r="H24" s="16"/>
      <c r="I24" s="17"/>
      <c r="J24" s="16"/>
      <c r="K24" s="83"/>
      <c r="L24" s="37"/>
      <c r="M24" s="18"/>
      <c r="N24" s="16"/>
      <c r="O24" s="84"/>
      <c r="P24" s="89"/>
      <c r="Q24" s="90"/>
      <c r="R24" s="89"/>
      <c r="S24" s="91"/>
      <c r="T24" s="39"/>
      <c r="U24" s="17"/>
      <c r="V24" s="39"/>
      <c r="W24" s="18"/>
      <c r="X24" s="39"/>
      <c r="Y24" s="84"/>
      <c r="Z24" s="16"/>
      <c r="AA24" s="17"/>
      <c r="AB24" s="106">
        <f t="shared" si="0"/>
        <v>0</v>
      </c>
      <c r="AC24" s="18">
        <f t="shared" si="1"/>
        <v>0</v>
      </c>
      <c r="AD24" s="107">
        <f t="shared" si="2"/>
        <v>22</v>
      </c>
      <c r="AE24" s="24"/>
    </row>
    <row r="25" spans="1:31" ht="18">
      <c r="A25" s="65"/>
      <c r="B25" s="116"/>
      <c r="C25" s="65"/>
      <c r="D25" s="65"/>
      <c r="E25" s="65"/>
      <c r="F25" s="117"/>
      <c r="G25" s="17"/>
      <c r="H25" s="16"/>
      <c r="I25" s="17"/>
      <c r="J25" s="16"/>
      <c r="K25" s="83"/>
      <c r="L25" s="37"/>
      <c r="M25" s="18"/>
      <c r="N25" s="16"/>
      <c r="O25" s="84"/>
      <c r="P25" s="89"/>
      <c r="Q25" s="90"/>
      <c r="R25" s="89"/>
      <c r="S25" s="91"/>
      <c r="T25" s="39"/>
      <c r="U25" s="17"/>
      <c r="V25" s="39"/>
      <c r="W25" s="18"/>
      <c r="X25" s="39"/>
      <c r="Y25" s="84"/>
      <c r="Z25" s="16"/>
      <c r="AA25" s="17"/>
      <c r="AB25" s="106">
        <f t="shared" si="0"/>
        <v>0</v>
      </c>
      <c r="AC25" s="18">
        <f t="shared" si="1"/>
        <v>0</v>
      </c>
      <c r="AD25" s="107">
        <f t="shared" si="2"/>
        <v>23</v>
      </c>
      <c r="AE25" s="57"/>
    </row>
    <row r="26" spans="1:31" ht="18">
      <c r="A26" s="65"/>
      <c r="B26" s="116"/>
      <c r="C26" s="65"/>
      <c r="D26" s="65"/>
      <c r="E26" s="65"/>
      <c r="F26" s="117"/>
      <c r="G26" s="17"/>
      <c r="H26" s="16"/>
      <c r="I26" s="17"/>
      <c r="J26" s="16"/>
      <c r="K26" s="83"/>
      <c r="L26" s="37"/>
      <c r="M26" s="18"/>
      <c r="N26" s="16"/>
      <c r="O26" s="84"/>
      <c r="P26" s="89"/>
      <c r="Q26" s="90"/>
      <c r="R26" s="89"/>
      <c r="S26" s="91"/>
      <c r="T26" s="39"/>
      <c r="U26" s="17"/>
      <c r="V26" s="39"/>
      <c r="W26" s="18"/>
      <c r="X26" s="39"/>
      <c r="Y26" s="84"/>
      <c r="Z26" s="16"/>
      <c r="AA26" s="17"/>
      <c r="AB26" s="106">
        <f t="shared" si="0"/>
        <v>0</v>
      </c>
      <c r="AC26" s="18">
        <f t="shared" si="1"/>
        <v>0</v>
      </c>
      <c r="AD26" s="107">
        <f t="shared" si="2"/>
        <v>24</v>
      </c>
      <c r="AE26" s="57"/>
    </row>
    <row r="27" spans="1:31" ht="18">
      <c r="A27" s="65"/>
      <c r="B27" s="116"/>
      <c r="C27" s="65"/>
      <c r="D27" s="65"/>
      <c r="E27" s="65"/>
      <c r="F27" s="117"/>
      <c r="G27" s="17"/>
      <c r="H27" s="16"/>
      <c r="I27" s="17"/>
      <c r="J27" s="16"/>
      <c r="K27" s="83"/>
      <c r="L27" s="37"/>
      <c r="M27" s="18"/>
      <c r="N27" s="16"/>
      <c r="O27" s="84"/>
      <c r="P27" s="89"/>
      <c r="Q27" s="90"/>
      <c r="R27" s="89"/>
      <c r="S27" s="91"/>
      <c r="T27" s="39"/>
      <c r="U27" s="17"/>
      <c r="V27" s="39"/>
      <c r="W27" s="18"/>
      <c r="X27" s="39"/>
      <c r="Y27" s="84"/>
      <c r="Z27" s="16"/>
      <c r="AA27" s="17"/>
      <c r="AB27" s="106">
        <f t="shared" si="0"/>
        <v>0</v>
      </c>
      <c r="AC27" s="18">
        <f t="shared" si="1"/>
        <v>0</v>
      </c>
      <c r="AD27" s="107">
        <f t="shared" si="2"/>
        <v>25</v>
      </c>
      <c r="AE27" s="57"/>
    </row>
    <row r="28" spans="1:31" ht="18">
      <c r="A28" s="65"/>
      <c r="B28" s="65"/>
      <c r="C28" s="65"/>
      <c r="D28" s="65"/>
      <c r="E28" s="65"/>
      <c r="F28" s="117"/>
      <c r="G28" s="17"/>
      <c r="H28" s="16"/>
      <c r="I28" s="17"/>
      <c r="J28" s="16"/>
      <c r="K28" s="83"/>
      <c r="L28" s="37"/>
      <c r="M28" s="18"/>
      <c r="N28" s="16"/>
      <c r="O28" s="84"/>
      <c r="P28" s="89"/>
      <c r="Q28" s="90"/>
      <c r="R28" s="89"/>
      <c r="S28" s="91"/>
      <c r="T28" s="39"/>
      <c r="U28" s="17"/>
      <c r="V28" s="39"/>
      <c r="W28" s="18"/>
      <c r="X28" s="39"/>
      <c r="Y28" s="84"/>
      <c r="Z28" s="16"/>
      <c r="AA28" s="17"/>
      <c r="AB28" s="106">
        <f t="shared" si="0"/>
        <v>0</v>
      </c>
      <c r="AC28" s="18">
        <f t="shared" si="1"/>
        <v>0</v>
      </c>
      <c r="AD28" s="107">
        <f t="shared" si="2"/>
        <v>26</v>
      </c>
      <c r="AE28" s="24"/>
    </row>
    <row r="29" spans="1:31" ht="18">
      <c r="A29" s="65"/>
      <c r="B29" s="65"/>
      <c r="C29" s="69"/>
      <c r="D29" s="69"/>
      <c r="E29" s="65"/>
      <c r="F29" s="117"/>
      <c r="G29" s="17"/>
      <c r="H29" s="16"/>
      <c r="I29" s="17"/>
      <c r="J29" s="16"/>
      <c r="K29" s="83"/>
      <c r="L29" s="37"/>
      <c r="M29" s="18"/>
      <c r="N29" s="16"/>
      <c r="O29" s="84"/>
      <c r="P29" s="89"/>
      <c r="Q29" s="90"/>
      <c r="R29" s="89"/>
      <c r="S29" s="91"/>
      <c r="T29" s="39"/>
      <c r="U29" s="17"/>
      <c r="V29" s="39"/>
      <c r="W29" s="18"/>
      <c r="X29" s="39"/>
      <c r="Y29" s="84"/>
      <c r="Z29" s="16"/>
      <c r="AA29" s="17"/>
      <c r="AB29" s="106">
        <f t="shared" si="0"/>
        <v>0</v>
      </c>
      <c r="AC29" s="18">
        <f t="shared" si="1"/>
        <v>0</v>
      </c>
      <c r="AD29" s="107">
        <f t="shared" si="2"/>
        <v>27</v>
      </c>
      <c r="AE29" s="57"/>
    </row>
    <row r="30" spans="1:31" ht="18">
      <c r="A30" s="65"/>
      <c r="B30" s="116"/>
      <c r="C30" s="65"/>
      <c r="E30" s="65"/>
      <c r="F30" s="117"/>
      <c r="G30" s="17"/>
      <c r="H30" s="16"/>
      <c r="I30" s="17"/>
      <c r="J30" s="16"/>
      <c r="K30" s="83"/>
      <c r="L30" s="37"/>
      <c r="M30" s="18"/>
      <c r="N30" s="16"/>
      <c r="O30" s="84"/>
      <c r="P30" s="89"/>
      <c r="Q30" s="90"/>
      <c r="R30" s="89"/>
      <c r="S30" s="91"/>
      <c r="T30" s="39"/>
      <c r="U30" s="17"/>
      <c r="V30" s="39"/>
      <c r="W30" s="18"/>
      <c r="X30" s="39"/>
      <c r="Y30" s="84"/>
      <c r="Z30" s="16"/>
      <c r="AA30" s="17"/>
      <c r="AB30" s="106">
        <f t="shared" si="0"/>
        <v>0</v>
      </c>
      <c r="AC30" s="18">
        <f t="shared" si="1"/>
        <v>0</v>
      </c>
      <c r="AD30" s="107">
        <f t="shared" si="2"/>
        <v>28</v>
      </c>
      <c r="AE30" s="57"/>
    </row>
    <row r="31" spans="1:31" ht="18">
      <c r="A31" s="65"/>
      <c r="B31" s="65"/>
      <c r="C31" s="70"/>
      <c r="D31" s="70"/>
      <c r="E31" s="65"/>
      <c r="F31" s="117"/>
      <c r="G31" s="17"/>
      <c r="H31" s="16"/>
      <c r="I31" s="17"/>
      <c r="J31" s="16"/>
      <c r="K31" s="83"/>
      <c r="L31" s="37"/>
      <c r="M31" s="18"/>
      <c r="N31" s="16"/>
      <c r="O31" s="84"/>
      <c r="P31" s="89"/>
      <c r="Q31" s="90"/>
      <c r="R31" s="89"/>
      <c r="S31" s="91"/>
      <c r="T31" s="39"/>
      <c r="U31" s="17"/>
      <c r="V31" s="39"/>
      <c r="W31" s="18"/>
      <c r="X31" s="39"/>
      <c r="Y31" s="84"/>
      <c r="Z31" s="16"/>
      <c r="AA31" s="17"/>
      <c r="AB31" s="106">
        <f t="shared" si="0"/>
        <v>0</v>
      </c>
      <c r="AC31" s="18">
        <f t="shared" si="1"/>
        <v>0</v>
      </c>
      <c r="AD31" s="107">
        <f t="shared" si="2"/>
        <v>29</v>
      </c>
      <c r="AE31" s="24"/>
    </row>
    <row r="32" spans="1:31" ht="18">
      <c r="A32" s="65"/>
      <c r="B32" s="96"/>
      <c r="C32" s="65"/>
      <c r="D32" s="65"/>
      <c r="E32" s="65"/>
      <c r="F32" s="16"/>
      <c r="G32" s="17"/>
      <c r="H32" s="16"/>
      <c r="I32" s="17"/>
      <c r="J32" s="16"/>
      <c r="K32" s="83"/>
      <c r="L32" s="37"/>
      <c r="M32" s="18"/>
      <c r="N32" s="16"/>
      <c r="O32" s="84"/>
      <c r="P32" s="89"/>
      <c r="Q32" s="90"/>
      <c r="R32" s="89"/>
      <c r="S32" s="91"/>
      <c r="T32" s="39"/>
      <c r="U32" s="17"/>
      <c r="V32" s="39"/>
      <c r="W32" s="18"/>
      <c r="X32" s="39"/>
      <c r="Y32" s="84"/>
      <c r="Z32" s="16"/>
      <c r="AA32" s="17"/>
      <c r="AB32" s="106">
        <f t="shared" si="0"/>
        <v>0</v>
      </c>
      <c r="AC32" s="18">
        <f t="shared" si="1"/>
        <v>0</v>
      </c>
      <c r="AD32" s="107">
        <f t="shared" si="2"/>
        <v>30</v>
      </c>
      <c r="AE32" s="24"/>
    </row>
    <row r="33" spans="1:31" ht="18">
      <c r="A33" s="65"/>
      <c r="B33" s="165"/>
      <c r="C33" s="65"/>
      <c r="D33" s="65"/>
      <c r="E33" s="65"/>
      <c r="F33" s="117"/>
      <c r="G33" s="17"/>
      <c r="H33" s="16"/>
      <c r="I33" s="17"/>
      <c r="J33" s="16"/>
      <c r="K33" s="83"/>
      <c r="L33" s="37"/>
      <c r="M33" s="18"/>
      <c r="N33" s="16"/>
      <c r="O33" s="84"/>
      <c r="P33" s="89"/>
      <c r="Q33" s="90"/>
      <c r="R33" s="89"/>
      <c r="S33" s="91"/>
      <c r="T33" s="39"/>
      <c r="U33" s="17"/>
      <c r="V33" s="39"/>
      <c r="W33" s="18"/>
      <c r="X33" s="39"/>
      <c r="Y33" s="84"/>
      <c r="Z33" s="16"/>
      <c r="AA33" s="17"/>
      <c r="AB33" s="106">
        <f t="shared" si="0"/>
        <v>0</v>
      </c>
      <c r="AC33" s="18">
        <f t="shared" si="1"/>
        <v>0</v>
      </c>
      <c r="AD33" s="107">
        <f t="shared" si="2"/>
        <v>31</v>
      </c>
      <c r="AE33" s="57"/>
    </row>
    <row r="34" spans="1:31" ht="18">
      <c r="A34" s="65"/>
      <c r="B34" s="116"/>
      <c r="C34" s="65"/>
      <c r="D34" s="65"/>
      <c r="E34" s="65"/>
      <c r="F34" s="117"/>
      <c r="G34" s="17"/>
      <c r="H34" s="16"/>
      <c r="I34" s="17"/>
      <c r="J34" s="16"/>
      <c r="K34" s="83"/>
      <c r="L34" s="37"/>
      <c r="M34" s="18"/>
      <c r="N34" s="16"/>
      <c r="O34" s="84"/>
      <c r="P34" s="89"/>
      <c r="Q34" s="90"/>
      <c r="R34" s="89"/>
      <c r="S34" s="91"/>
      <c r="T34" s="39"/>
      <c r="U34" s="17"/>
      <c r="V34" s="39"/>
      <c r="W34" s="18"/>
      <c r="X34" s="39"/>
      <c r="Y34" s="84"/>
      <c r="Z34" s="16"/>
      <c r="AA34" s="17"/>
      <c r="AB34" s="106">
        <f t="shared" si="0"/>
        <v>0</v>
      </c>
      <c r="AC34" s="18">
        <f t="shared" si="1"/>
        <v>0</v>
      </c>
      <c r="AD34" s="107">
        <f t="shared" si="2"/>
        <v>32</v>
      </c>
      <c r="AE34" s="24"/>
    </row>
    <row r="35" spans="1:31" ht="18">
      <c r="A35" s="63"/>
      <c r="B35" s="65"/>
      <c r="C35" s="70"/>
      <c r="D35" s="70"/>
      <c r="E35" s="65"/>
      <c r="F35" s="117"/>
      <c r="G35" s="17"/>
      <c r="H35" s="16"/>
      <c r="I35" s="17"/>
      <c r="J35" s="16"/>
      <c r="K35" s="83"/>
      <c r="L35" s="37"/>
      <c r="M35" s="18"/>
      <c r="N35" s="16"/>
      <c r="O35" s="84"/>
      <c r="P35" s="89"/>
      <c r="Q35" s="90"/>
      <c r="R35" s="89"/>
      <c r="S35" s="91"/>
      <c r="T35" s="39"/>
      <c r="U35" s="17"/>
      <c r="V35" s="39"/>
      <c r="W35" s="18"/>
      <c r="X35" s="39"/>
      <c r="Y35" s="84"/>
      <c r="Z35" s="16"/>
      <c r="AA35" s="17"/>
      <c r="AB35" s="106">
        <f t="shared" ref="AB35:AB66" si="3">G35+I35+K35*1.5+M35+O35*1.5+Q35+S35+U35*1.5+W35+Y35*1.5+AA35</f>
        <v>0</v>
      </c>
      <c r="AC35" s="18">
        <f t="shared" ref="AC35:AC66" si="4">G35+I35+K35+M35+O35+Q35+S35+AA35</f>
        <v>0</v>
      </c>
      <c r="AD35" s="107">
        <f t="shared" si="2"/>
        <v>33</v>
      </c>
      <c r="AE35" s="24"/>
    </row>
    <row r="36" spans="1:31" ht="18">
      <c r="A36" s="65"/>
      <c r="B36" s="116"/>
      <c r="C36" s="65"/>
      <c r="D36" s="65"/>
      <c r="E36" s="65"/>
      <c r="F36" s="117"/>
      <c r="G36" s="17"/>
      <c r="H36" s="16"/>
      <c r="I36" s="17"/>
      <c r="J36" s="16"/>
      <c r="K36" s="83"/>
      <c r="L36" s="37"/>
      <c r="M36" s="18"/>
      <c r="N36" s="16"/>
      <c r="O36" s="84"/>
      <c r="P36" s="89"/>
      <c r="Q36" s="90"/>
      <c r="R36" s="89"/>
      <c r="S36" s="91"/>
      <c r="T36" s="39"/>
      <c r="U36" s="17"/>
      <c r="V36" s="39"/>
      <c r="W36" s="18"/>
      <c r="X36" s="39"/>
      <c r="Y36" s="84"/>
      <c r="Z36" s="16"/>
      <c r="AA36" s="17"/>
      <c r="AB36" s="106">
        <f t="shared" si="3"/>
        <v>0</v>
      </c>
      <c r="AC36" s="18">
        <f t="shared" si="4"/>
        <v>0</v>
      </c>
      <c r="AD36" s="107">
        <f t="shared" ref="AD36:AD67" si="5">AD35+1</f>
        <v>34</v>
      </c>
      <c r="AE36" s="57"/>
    </row>
    <row r="37" spans="1:31" ht="18">
      <c r="A37" s="65"/>
      <c r="B37" s="65"/>
      <c r="C37" s="69"/>
      <c r="D37" s="69"/>
      <c r="E37" s="65"/>
      <c r="F37" s="117"/>
      <c r="G37" s="17"/>
      <c r="H37" s="16"/>
      <c r="I37" s="17"/>
      <c r="J37" s="16"/>
      <c r="K37" s="83"/>
      <c r="L37" s="37"/>
      <c r="M37" s="18"/>
      <c r="N37" s="16"/>
      <c r="O37" s="84"/>
      <c r="P37" s="89"/>
      <c r="Q37" s="90"/>
      <c r="R37" s="89"/>
      <c r="S37" s="91"/>
      <c r="T37" s="39"/>
      <c r="U37" s="17"/>
      <c r="V37" s="39"/>
      <c r="W37" s="18"/>
      <c r="X37" s="39"/>
      <c r="Y37" s="84"/>
      <c r="Z37" s="16"/>
      <c r="AA37" s="17"/>
      <c r="AB37" s="106">
        <f t="shared" si="3"/>
        <v>0</v>
      </c>
      <c r="AC37" s="18">
        <f t="shared" si="4"/>
        <v>0</v>
      </c>
      <c r="AD37" s="107">
        <f t="shared" si="5"/>
        <v>35</v>
      </c>
    </row>
    <row r="38" spans="1:31" ht="18">
      <c r="A38" s="65"/>
      <c r="C38" s="78"/>
      <c r="D38" s="78"/>
      <c r="E38" s="65"/>
      <c r="F38" s="117"/>
      <c r="G38" s="17"/>
      <c r="H38" s="16"/>
      <c r="I38" s="17"/>
      <c r="J38" s="16"/>
      <c r="K38" s="83"/>
      <c r="L38" s="37"/>
      <c r="M38" s="18"/>
      <c r="N38" s="16"/>
      <c r="O38" s="84"/>
      <c r="P38" s="89"/>
      <c r="Q38" s="90"/>
      <c r="R38" s="89"/>
      <c r="S38" s="91"/>
      <c r="T38" s="39"/>
      <c r="U38" s="17"/>
      <c r="V38" s="39"/>
      <c r="W38" s="18"/>
      <c r="X38" s="39"/>
      <c r="Y38" s="84"/>
      <c r="Z38" s="16"/>
      <c r="AA38" s="17"/>
      <c r="AB38" s="106">
        <f t="shared" si="3"/>
        <v>0</v>
      </c>
      <c r="AC38" s="18">
        <f t="shared" si="4"/>
        <v>0</v>
      </c>
      <c r="AD38" s="107">
        <f t="shared" si="5"/>
        <v>36</v>
      </c>
    </row>
    <row r="39" spans="1:31" ht="18">
      <c r="A39" s="65"/>
      <c r="B39" s="65"/>
      <c r="C39" s="80"/>
      <c r="D39" s="80"/>
      <c r="E39" s="65"/>
      <c r="F39" s="117"/>
      <c r="G39" s="17"/>
      <c r="H39" s="16"/>
      <c r="I39" s="17"/>
      <c r="J39" s="16"/>
      <c r="K39" s="83"/>
      <c r="L39" s="37"/>
      <c r="M39" s="18"/>
      <c r="N39" s="16"/>
      <c r="O39" s="84"/>
      <c r="P39" s="89"/>
      <c r="Q39" s="90"/>
      <c r="R39" s="89"/>
      <c r="S39" s="91"/>
      <c r="T39" s="39"/>
      <c r="U39" s="17"/>
      <c r="V39" s="39"/>
      <c r="W39" s="18"/>
      <c r="X39" s="39"/>
      <c r="Y39" s="84"/>
      <c r="Z39" s="16"/>
      <c r="AA39" s="17"/>
      <c r="AB39" s="106">
        <f t="shared" si="3"/>
        <v>0</v>
      </c>
      <c r="AC39" s="18">
        <f t="shared" si="4"/>
        <v>0</v>
      </c>
      <c r="AD39" s="107">
        <f t="shared" si="5"/>
        <v>37</v>
      </c>
      <c r="AE39" s="57"/>
    </row>
    <row r="40" spans="1:31" ht="18">
      <c r="A40" s="65"/>
      <c r="B40" s="165"/>
      <c r="C40" s="65"/>
      <c r="D40" s="65"/>
      <c r="E40" s="65"/>
      <c r="F40" s="117"/>
      <c r="G40" s="17"/>
      <c r="H40" s="16"/>
      <c r="I40" s="17"/>
      <c r="J40" s="16"/>
      <c r="K40" s="83"/>
      <c r="L40" s="37"/>
      <c r="M40" s="18"/>
      <c r="N40" s="16"/>
      <c r="O40" s="84"/>
      <c r="P40" s="89"/>
      <c r="Q40" s="90"/>
      <c r="R40" s="89"/>
      <c r="S40" s="91"/>
      <c r="T40" s="39"/>
      <c r="U40" s="17"/>
      <c r="V40" s="39"/>
      <c r="W40" s="18"/>
      <c r="X40" s="39"/>
      <c r="Y40" s="84"/>
      <c r="Z40" s="16"/>
      <c r="AA40" s="17"/>
      <c r="AB40" s="106">
        <f t="shared" si="3"/>
        <v>0</v>
      </c>
      <c r="AC40" s="18">
        <f t="shared" si="4"/>
        <v>0</v>
      </c>
      <c r="AD40" s="107">
        <f t="shared" si="5"/>
        <v>38</v>
      </c>
      <c r="AE40" s="57"/>
    </row>
    <row r="41" spans="1:31" ht="18">
      <c r="A41" s="65"/>
      <c r="B41" s="65"/>
      <c r="C41" s="72"/>
      <c r="D41" s="72"/>
      <c r="E41" s="65"/>
      <c r="F41" s="117"/>
      <c r="G41" s="17"/>
      <c r="H41" s="16"/>
      <c r="I41" s="17"/>
      <c r="J41" s="16"/>
      <c r="K41" s="83"/>
      <c r="L41" s="37"/>
      <c r="M41" s="18"/>
      <c r="N41" s="16"/>
      <c r="O41" s="84"/>
      <c r="P41" s="89"/>
      <c r="Q41" s="90"/>
      <c r="R41" s="89"/>
      <c r="S41" s="91"/>
      <c r="T41" s="39"/>
      <c r="U41" s="17"/>
      <c r="V41" s="39"/>
      <c r="W41" s="18"/>
      <c r="X41" s="39"/>
      <c r="Y41" s="84"/>
      <c r="Z41" s="16"/>
      <c r="AA41" s="17"/>
      <c r="AB41" s="106">
        <f t="shared" si="3"/>
        <v>0</v>
      </c>
      <c r="AC41" s="18">
        <f t="shared" si="4"/>
        <v>0</v>
      </c>
      <c r="AD41" s="107">
        <f t="shared" si="5"/>
        <v>39</v>
      </c>
      <c r="AE41" s="57"/>
    </row>
    <row r="42" spans="1:31" ht="18">
      <c r="A42" s="65"/>
      <c r="B42" s="65"/>
      <c r="C42" s="69"/>
      <c r="D42" s="69"/>
      <c r="E42" s="65"/>
      <c r="F42" s="117"/>
      <c r="G42" s="17"/>
      <c r="H42" s="16"/>
      <c r="I42" s="17"/>
      <c r="J42" s="16"/>
      <c r="K42" s="83"/>
      <c r="L42" s="37"/>
      <c r="M42" s="18"/>
      <c r="N42" s="16"/>
      <c r="O42" s="84"/>
      <c r="P42" s="89"/>
      <c r="Q42" s="90"/>
      <c r="R42" s="89"/>
      <c r="S42" s="91"/>
      <c r="T42" s="39"/>
      <c r="U42" s="17"/>
      <c r="V42" s="39"/>
      <c r="W42" s="18"/>
      <c r="X42" s="39"/>
      <c r="Y42" s="84"/>
      <c r="Z42" s="16"/>
      <c r="AA42" s="17"/>
      <c r="AB42" s="106">
        <f t="shared" si="3"/>
        <v>0</v>
      </c>
      <c r="AC42" s="18">
        <f t="shared" si="4"/>
        <v>0</v>
      </c>
      <c r="AD42" s="107">
        <f t="shared" si="5"/>
        <v>40</v>
      </c>
      <c r="AE42" s="57"/>
    </row>
    <row r="43" spans="1:31" ht="18">
      <c r="A43" s="54"/>
      <c r="B43" s="55"/>
      <c r="C43" s="54"/>
      <c r="D43" s="54"/>
      <c r="E43" s="54"/>
      <c r="F43" s="16"/>
      <c r="G43" s="17"/>
      <c r="H43" s="16"/>
      <c r="I43" s="17"/>
      <c r="J43" s="16"/>
      <c r="K43" s="83"/>
      <c r="L43" s="37"/>
      <c r="M43" s="18"/>
      <c r="N43" s="16"/>
      <c r="O43" s="84"/>
      <c r="P43" s="89"/>
      <c r="Q43" s="90"/>
      <c r="R43" s="89"/>
      <c r="S43" s="91"/>
      <c r="T43" s="39"/>
      <c r="U43" s="17"/>
      <c r="V43" s="39"/>
      <c r="W43" s="18"/>
      <c r="X43" s="39"/>
      <c r="Y43" s="84"/>
      <c r="Z43" s="16"/>
      <c r="AA43" s="17"/>
      <c r="AB43" s="106">
        <f t="shared" si="3"/>
        <v>0</v>
      </c>
      <c r="AC43" s="18">
        <f t="shared" si="4"/>
        <v>0</v>
      </c>
      <c r="AD43" s="107">
        <f t="shared" si="5"/>
        <v>41</v>
      </c>
      <c r="AE43" s="25"/>
    </row>
    <row r="44" spans="1:31" ht="18">
      <c r="A44" s="65"/>
      <c r="B44" s="65"/>
      <c r="C44" s="70"/>
      <c r="D44" s="70"/>
      <c r="E44" s="65"/>
      <c r="F44" s="117"/>
      <c r="G44" s="17"/>
      <c r="H44" s="16"/>
      <c r="I44" s="17"/>
      <c r="J44" s="16"/>
      <c r="K44" s="83"/>
      <c r="L44" s="37"/>
      <c r="M44" s="18"/>
      <c r="N44" s="16"/>
      <c r="O44" s="84"/>
      <c r="P44" s="89"/>
      <c r="Q44" s="90"/>
      <c r="R44" s="89"/>
      <c r="S44" s="91"/>
      <c r="T44" s="39"/>
      <c r="U44" s="17"/>
      <c r="V44" s="39"/>
      <c r="W44" s="18"/>
      <c r="X44" s="39"/>
      <c r="Y44" s="84"/>
      <c r="Z44" s="16"/>
      <c r="AA44" s="17"/>
      <c r="AB44" s="106">
        <f t="shared" si="3"/>
        <v>0</v>
      </c>
      <c r="AC44" s="18">
        <f t="shared" si="4"/>
        <v>0</v>
      </c>
      <c r="AD44" s="107">
        <f t="shared" si="5"/>
        <v>42</v>
      </c>
      <c r="AE44" s="57"/>
    </row>
    <row r="45" spans="1:31" ht="18">
      <c r="A45" s="70"/>
      <c r="B45" s="65"/>
      <c r="C45" s="70"/>
      <c r="D45" s="70"/>
      <c r="E45" s="65"/>
      <c r="F45" s="117"/>
      <c r="G45" s="17"/>
      <c r="H45" s="16"/>
      <c r="I45" s="17"/>
      <c r="J45" s="16"/>
      <c r="K45" s="83"/>
      <c r="L45" s="37"/>
      <c r="M45" s="18"/>
      <c r="N45" s="16"/>
      <c r="O45" s="84"/>
      <c r="P45" s="89"/>
      <c r="Q45" s="90"/>
      <c r="R45" s="89"/>
      <c r="S45" s="91"/>
      <c r="T45" s="39"/>
      <c r="U45" s="17"/>
      <c r="V45" s="39"/>
      <c r="W45" s="18"/>
      <c r="X45" s="39"/>
      <c r="Y45" s="84"/>
      <c r="Z45" s="16"/>
      <c r="AA45" s="17"/>
      <c r="AB45" s="106">
        <f t="shared" si="3"/>
        <v>0</v>
      </c>
      <c r="AC45" s="18">
        <f t="shared" si="4"/>
        <v>0</v>
      </c>
      <c r="AD45" s="107">
        <f t="shared" si="5"/>
        <v>43</v>
      </c>
      <c r="AE45" s="57"/>
    </row>
    <row r="46" spans="1:31" ht="18">
      <c r="A46" s="65"/>
      <c r="B46" s="65"/>
      <c r="C46" s="70"/>
      <c r="D46" s="70"/>
      <c r="E46" s="65"/>
      <c r="F46" s="117"/>
      <c r="G46" s="17"/>
      <c r="H46" s="16"/>
      <c r="I46" s="17"/>
      <c r="J46" s="16"/>
      <c r="K46" s="83"/>
      <c r="L46" s="37"/>
      <c r="M46" s="18"/>
      <c r="N46" s="16"/>
      <c r="O46" s="84"/>
      <c r="P46" s="89"/>
      <c r="Q46" s="90"/>
      <c r="R46" s="89"/>
      <c r="S46" s="91"/>
      <c r="T46" s="39"/>
      <c r="U46" s="17"/>
      <c r="V46" s="39"/>
      <c r="W46" s="18"/>
      <c r="X46" s="39"/>
      <c r="Y46" s="84"/>
      <c r="Z46" s="16"/>
      <c r="AA46" s="17"/>
      <c r="AB46" s="106">
        <f t="shared" si="3"/>
        <v>0</v>
      </c>
      <c r="AC46" s="18">
        <f t="shared" si="4"/>
        <v>0</v>
      </c>
      <c r="AD46" s="107">
        <f t="shared" si="5"/>
        <v>44</v>
      </c>
      <c r="AE46" s="57"/>
    </row>
    <row r="47" spans="1:31" ht="18">
      <c r="B47" s="116"/>
      <c r="C47" s="65"/>
      <c r="D47" s="65"/>
      <c r="E47" s="65"/>
      <c r="F47" s="117"/>
      <c r="G47" s="17"/>
      <c r="H47" s="16"/>
      <c r="I47" s="17"/>
      <c r="J47" s="16"/>
      <c r="K47" s="83"/>
      <c r="L47" s="37"/>
      <c r="M47" s="18"/>
      <c r="N47" s="16"/>
      <c r="O47" s="84"/>
      <c r="P47" s="89"/>
      <c r="Q47" s="90"/>
      <c r="R47" s="89"/>
      <c r="S47" s="91"/>
      <c r="T47" s="39"/>
      <c r="U47" s="17"/>
      <c r="V47" s="39"/>
      <c r="W47" s="18"/>
      <c r="X47" s="39"/>
      <c r="Y47" s="84"/>
      <c r="Z47" s="16"/>
      <c r="AA47" s="17"/>
      <c r="AB47" s="106">
        <f t="shared" si="3"/>
        <v>0</v>
      </c>
      <c r="AC47" s="18">
        <f t="shared" si="4"/>
        <v>0</v>
      </c>
      <c r="AD47" s="107">
        <f t="shared" si="5"/>
        <v>45</v>
      </c>
    </row>
    <row r="48" spans="1:31" ht="18">
      <c r="B48" s="116"/>
      <c r="C48" s="65"/>
      <c r="D48" s="65"/>
      <c r="E48" s="65"/>
      <c r="F48" s="117"/>
      <c r="G48" s="17"/>
      <c r="H48" s="16"/>
      <c r="I48" s="17"/>
      <c r="J48" s="16"/>
      <c r="K48" s="83"/>
      <c r="L48" s="37"/>
      <c r="M48" s="18"/>
      <c r="N48" s="16"/>
      <c r="O48" s="84"/>
      <c r="P48" s="89"/>
      <c r="Q48" s="90"/>
      <c r="R48" s="89"/>
      <c r="S48" s="91"/>
      <c r="T48" s="39"/>
      <c r="U48" s="17"/>
      <c r="V48" s="39"/>
      <c r="W48" s="18"/>
      <c r="X48" s="39"/>
      <c r="Y48" s="84"/>
      <c r="Z48" s="16"/>
      <c r="AA48" s="17"/>
      <c r="AB48" s="106">
        <f t="shared" si="3"/>
        <v>0</v>
      </c>
      <c r="AC48" s="18">
        <f t="shared" si="4"/>
        <v>0</v>
      </c>
      <c r="AD48" s="107">
        <f t="shared" si="5"/>
        <v>46</v>
      </c>
    </row>
    <row r="49" spans="2:30" ht="18">
      <c r="B49" s="116"/>
      <c r="C49" s="65"/>
      <c r="D49" s="65"/>
      <c r="E49" s="65"/>
      <c r="F49" s="117"/>
      <c r="G49" s="17"/>
      <c r="H49" s="16"/>
      <c r="I49" s="17"/>
      <c r="J49" s="16"/>
      <c r="K49" s="83"/>
      <c r="L49" s="37"/>
      <c r="M49" s="18"/>
      <c r="N49" s="16"/>
      <c r="O49" s="84"/>
      <c r="P49" s="89"/>
      <c r="Q49" s="90"/>
      <c r="R49" s="89"/>
      <c r="S49" s="91"/>
      <c r="T49" s="39"/>
      <c r="U49" s="17"/>
      <c r="V49" s="39"/>
      <c r="W49" s="18"/>
      <c r="X49" s="39"/>
      <c r="Y49" s="84"/>
      <c r="Z49" s="16"/>
      <c r="AA49" s="17"/>
      <c r="AB49" s="106">
        <f t="shared" si="3"/>
        <v>0</v>
      </c>
      <c r="AC49" s="18">
        <f t="shared" si="4"/>
        <v>0</v>
      </c>
      <c r="AD49" s="107">
        <f t="shared" si="5"/>
        <v>47</v>
      </c>
    </row>
    <row r="50" spans="2:30" ht="18">
      <c r="B50" s="116"/>
      <c r="C50" s="65"/>
      <c r="D50" s="65"/>
      <c r="E50" s="65"/>
      <c r="F50" s="117"/>
      <c r="G50" s="17"/>
      <c r="H50" s="16"/>
      <c r="I50" s="17"/>
      <c r="J50" s="16"/>
      <c r="K50" s="83"/>
      <c r="L50" s="37"/>
      <c r="M50" s="18"/>
      <c r="N50" s="16"/>
      <c r="O50" s="84"/>
      <c r="P50" s="89"/>
      <c r="Q50" s="90"/>
      <c r="R50" s="89"/>
      <c r="S50" s="91"/>
      <c r="T50" s="39"/>
      <c r="U50" s="17"/>
      <c r="V50" s="39"/>
      <c r="W50" s="18"/>
      <c r="X50" s="39"/>
      <c r="Y50" s="84"/>
      <c r="Z50" s="16"/>
      <c r="AA50" s="17"/>
      <c r="AB50" s="106">
        <f t="shared" si="3"/>
        <v>0</v>
      </c>
      <c r="AC50" s="18">
        <f t="shared" si="4"/>
        <v>0</v>
      </c>
      <c r="AD50" s="107">
        <f t="shared" si="5"/>
        <v>48</v>
      </c>
    </row>
    <row r="51" spans="2:30" ht="18">
      <c r="B51" s="116"/>
      <c r="C51" s="65"/>
      <c r="D51" s="65"/>
      <c r="E51" s="65"/>
      <c r="F51" s="117"/>
      <c r="G51" s="17"/>
      <c r="H51" s="16"/>
      <c r="I51" s="17"/>
      <c r="J51" s="16"/>
      <c r="K51" s="83"/>
      <c r="L51" s="37"/>
      <c r="M51" s="18"/>
      <c r="N51" s="16"/>
      <c r="O51" s="84"/>
      <c r="P51" s="89"/>
      <c r="Q51" s="90"/>
      <c r="R51" s="89"/>
      <c r="S51" s="91"/>
      <c r="T51" s="39"/>
      <c r="U51" s="17"/>
      <c r="V51" s="39"/>
      <c r="W51" s="18"/>
      <c r="X51" s="39"/>
      <c r="Y51" s="84"/>
      <c r="Z51" s="16"/>
      <c r="AA51" s="17"/>
      <c r="AB51" s="106">
        <f t="shared" si="3"/>
        <v>0</v>
      </c>
      <c r="AC51" s="18">
        <f t="shared" si="4"/>
        <v>0</v>
      </c>
      <c r="AD51" s="107">
        <f t="shared" si="5"/>
        <v>49</v>
      </c>
    </row>
    <row r="52" spans="2:30" ht="18">
      <c r="B52" s="116"/>
      <c r="C52" s="65"/>
      <c r="D52" s="65"/>
      <c r="E52" s="65"/>
      <c r="F52" s="117"/>
      <c r="G52" s="17"/>
      <c r="H52" s="16"/>
      <c r="I52" s="17"/>
      <c r="J52" s="16"/>
      <c r="K52" s="83"/>
      <c r="L52" s="37"/>
      <c r="M52" s="18"/>
      <c r="N52" s="16"/>
      <c r="O52" s="84"/>
      <c r="P52" s="89"/>
      <c r="Q52" s="90"/>
      <c r="R52" s="89"/>
      <c r="S52" s="91"/>
      <c r="T52" s="39"/>
      <c r="U52" s="17"/>
      <c r="V52" s="39"/>
      <c r="W52" s="18"/>
      <c r="X52" s="39"/>
      <c r="Y52" s="84"/>
      <c r="Z52" s="16"/>
      <c r="AA52" s="17"/>
      <c r="AB52" s="106">
        <f t="shared" si="3"/>
        <v>0</v>
      </c>
      <c r="AC52" s="18">
        <f t="shared" si="4"/>
        <v>0</v>
      </c>
      <c r="AD52" s="107">
        <f t="shared" si="5"/>
        <v>50</v>
      </c>
    </row>
    <row r="53" spans="2:30" ht="18">
      <c r="B53" s="116"/>
      <c r="C53" s="65"/>
      <c r="D53" s="65"/>
      <c r="E53" s="65"/>
      <c r="F53" s="117"/>
      <c r="G53" s="17"/>
      <c r="H53" s="16"/>
      <c r="I53" s="17"/>
      <c r="J53" s="16"/>
      <c r="K53" s="83"/>
      <c r="L53" s="37"/>
      <c r="M53" s="18"/>
      <c r="N53" s="16"/>
      <c r="O53" s="84"/>
      <c r="P53" s="89"/>
      <c r="Q53" s="90"/>
      <c r="R53" s="89"/>
      <c r="S53" s="91"/>
      <c r="T53" s="39"/>
      <c r="U53" s="17"/>
      <c r="V53" s="39"/>
      <c r="W53" s="18"/>
      <c r="X53" s="39"/>
      <c r="Y53" s="84"/>
      <c r="Z53" s="16"/>
      <c r="AA53" s="17"/>
      <c r="AB53" s="106">
        <f t="shared" si="3"/>
        <v>0</v>
      </c>
      <c r="AC53" s="18">
        <f t="shared" si="4"/>
        <v>0</v>
      </c>
      <c r="AD53" s="107">
        <f t="shared" si="5"/>
        <v>51</v>
      </c>
    </row>
    <row r="54" spans="2:30" ht="18">
      <c r="B54" s="116"/>
      <c r="C54" s="65"/>
      <c r="D54" s="65"/>
      <c r="E54" s="65"/>
      <c r="F54" s="117"/>
      <c r="G54" s="17"/>
      <c r="H54" s="16"/>
      <c r="I54" s="17"/>
      <c r="J54" s="16"/>
      <c r="K54" s="83"/>
      <c r="L54" s="37"/>
      <c r="M54" s="18"/>
      <c r="N54" s="16"/>
      <c r="O54" s="84"/>
      <c r="P54" s="89"/>
      <c r="Q54" s="90"/>
      <c r="R54" s="89"/>
      <c r="S54" s="91"/>
      <c r="T54" s="39"/>
      <c r="U54" s="17"/>
      <c r="V54" s="39"/>
      <c r="W54" s="18"/>
      <c r="X54" s="39"/>
      <c r="Y54" s="84"/>
      <c r="Z54" s="16"/>
      <c r="AA54" s="17"/>
      <c r="AB54" s="106">
        <f t="shared" si="3"/>
        <v>0</v>
      </c>
      <c r="AC54" s="18">
        <f t="shared" si="4"/>
        <v>0</v>
      </c>
      <c r="AD54" s="107">
        <f t="shared" si="5"/>
        <v>52</v>
      </c>
    </row>
    <row r="55" spans="2:30" ht="18">
      <c r="B55" s="116"/>
      <c r="C55" s="65"/>
      <c r="D55" s="65"/>
      <c r="E55" s="65"/>
      <c r="F55" s="117"/>
      <c r="G55" s="17"/>
      <c r="H55" s="16"/>
      <c r="I55" s="17"/>
      <c r="J55" s="16"/>
      <c r="K55" s="83"/>
      <c r="L55" s="37"/>
      <c r="M55" s="18"/>
      <c r="N55" s="16"/>
      <c r="O55" s="84"/>
      <c r="P55" s="89"/>
      <c r="Q55" s="90"/>
      <c r="R55" s="89"/>
      <c r="S55" s="91"/>
      <c r="T55" s="39"/>
      <c r="U55" s="17"/>
      <c r="V55" s="39"/>
      <c r="W55" s="18"/>
      <c r="X55" s="39"/>
      <c r="Y55" s="84"/>
      <c r="Z55" s="16"/>
      <c r="AA55" s="17"/>
      <c r="AB55" s="106">
        <f t="shared" si="3"/>
        <v>0</v>
      </c>
      <c r="AC55" s="18">
        <f t="shared" si="4"/>
        <v>0</v>
      </c>
      <c r="AD55" s="107">
        <f t="shared" si="5"/>
        <v>53</v>
      </c>
    </row>
    <row r="56" spans="2:30" ht="18">
      <c r="B56" s="116"/>
      <c r="C56" s="65"/>
      <c r="D56" s="65"/>
      <c r="E56" s="65"/>
      <c r="F56" s="117"/>
      <c r="G56" s="17"/>
      <c r="H56" s="16"/>
      <c r="I56" s="17"/>
      <c r="J56" s="16"/>
      <c r="K56" s="83"/>
      <c r="L56" s="37"/>
      <c r="M56" s="18"/>
      <c r="N56" s="16"/>
      <c r="O56" s="84"/>
      <c r="P56" s="89"/>
      <c r="Q56" s="90"/>
      <c r="R56" s="89"/>
      <c r="S56" s="91"/>
      <c r="T56" s="39"/>
      <c r="U56" s="17"/>
      <c r="V56" s="39"/>
      <c r="W56" s="18"/>
      <c r="X56" s="39"/>
      <c r="Y56" s="84"/>
      <c r="Z56" s="16"/>
      <c r="AA56" s="17"/>
      <c r="AB56" s="106">
        <f t="shared" si="3"/>
        <v>0</v>
      </c>
      <c r="AC56" s="18">
        <f t="shared" si="4"/>
        <v>0</v>
      </c>
      <c r="AD56" s="107">
        <f t="shared" si="5"/>
        <v>54</v>
      </c>
    </row>
    <row r="57" spans="2:30" ht="18">
      <c r="B57" s="116"/>
      <c r="C57" s="65"/>
      <c r="D57" s="65"/>
      <c r="E57" s="65"/>
      <c r="F57" s="117"/>
      <c r="G57" s="17"/>
      <c r="H57" s="16"/>
      <c r="I57" s="17"/>
      <c r="J57" s="16"/>
      <c r="K57" s="83"/>
      <c r="L57" s="37"/>
      <c r="M57" s="18"/>
      <c r="N57" s="16"/>
      <c r="O57" s="84"/>
      <c r="P57" s="89"/>
      <c r="Q57" s="90"/>
      <c r="R57" s="89"/>
      <c r="S57" s="91"/>
      <c r="T57" s="39"/>
      <c r="U57" s="17"/>
      <c r="V57" s="39"/>
      <c r="W57" s="18"/>
      <c r="X57" s="39"/>
      <c r="Y57" s="84"/>
      <c r="Z57" s="16"/>
      <c r="AA57" s="17"/>
      <c r="AB57" s="106">
        <f t="shared" si="3"/>
        <v>0</v>
      </c>
      <c r="AC57" s="18">
        <f t="shared" si="4"/>
        <v>0</v>
      </c>
      <c r="AD57" s="107">
        <f t="shared" si="5"/>
        <v>55</v>
      </c>
    </row>
    <row r="58" spans="2:30" ht="18">
      <c r="B58" s="116"/>
      <c r="C58" s="65"/>
      <c r="D58" s="65"/>
      <c r="E58" s="65"/>
      <c r="F58" s="117"/>
      <c r="G58" s="17"/>
      <c r="H58" s="16"/>
      <c r="I58" s="17"/>
      <c r="J58" s="16"/>
      <c r="K58" s="83"/>
      <c r="L58" s="37"/>
      <c r="M58" s="18"/>
      <c r="N58" s="16"/>
      <c r="O58" s="84"/>
      <c r="P58" s="89"/>
      <c r="Q58" s="90"/>
      <c r="R58" s="89"/>
      <c r="S58" s="91"/>
      <c r="T58" s="39"/>
      <c r="U58" s="17"/>
      <c r="V58" s="39"/>
      <c r="W58" s="18"/>
      <c r="X58" s="39"/>
      <c r="Y58" s="84"/>
      <c r="Z58" s="16"/>
      <c r="AA58" s="17"/>
      <c r="AB58" s="106">
        <f t="shared" si="3"/>
        <v>0</v>
      </c>
      <c r="AC58" s="18">
        <f t="shared" si="4"/>
        <v>0</v>
      </c>
      <c r="AD58" s="107">
        <f t="shared" si="5"/>
        <v>56</v>
      </c>
    </row>
    <row r="59" spans="2:30" ht="18">
      <c r="B59" s="116"/>
      <c r="C59" s="65"/>
      <c r="D59" s="65"/>
      <c r="E59" s="65"/>
      <c r="F59" s="117"/>
      <c r="G59" s="17"/>
      <c r="H59" s="16"/>
      <c r="I59" s="17"/>
      <c r="J59" s="16"/>
      <c r="K59" s="83"/>
      <c r="L59" s="37"/>
      <c r="M59" s="18"/>
      <c r="N59" s="16"/>
      <c r="O59" s="84"/>
      <c r="P59" s="89"/>
      <c r="Q59" s="90"/>
      <c r="R59" s="89"/>
      <c r="S59" s="91"/>
      <c r="T59" s="39"/>
      <c r="U59" s="17"/>
      <c r="V59" s="39"/>
      <c r="W59" s="18"/>
      <c r="X59" s="39"/>
      <c r="Y59" s="84"/>
      <c r="Z59" s="16"/>
      <c r="AA59" s="17"/>
      <c r="AB59" s="106">
        <f t="shared" si="3"/>
        <v>0</v>
      </c>
      <c r="AC59" s="18">
        <f t="shared" si="4"/>
        <v>0</v>
      </c>
      <c r="AD59" s="107">
        <f t="shared" si="5"/>
        <v>57</v>
      </c>
    </row>
    <row r="60" spans="2:30" ht="18">
      <c r="B60" s="116"/>
      <c r="C60" s="65"/>
      <c r="D60" s="65"/>
      <c r="E60" s="65"/>
      <c r="F60" s="117"/>
      <c r="G60" s="17"/>
      <c r="H60" s="16"/>
      <c r="I60" s="17"/>
      <c r="J60" s="16"/>
      <c r="K60" s="83"/>
      <c r="L60" s="37"/>
      <c r="M60" s="18"/>
      <c r="N60" s="16"/>
      <c r="O60" s="84"/>
      <c r="P60" s="89"/>
      <c r="Q60" s="90"/>
      <c r="R60" s="89"/>
      <c r="S60" s="91"/>
      <c r="T60" s="39"/>
      <c r="U60" s="17"/>
      <c r="V60" s="39"/>
      <c r="W60" s="18"/>
      <c r="X60" s="39"/>
      <c r="Y60" s="84"/>
      <c r="Z60" s="16"/>
      <c r="AA60" s="17"/>
      <c r="AB60" s="106">
        <f t="shared" si="3"/>
        <v>0</v>
      </c>
      <c r="AC60" s="18">
        <f t="shared" si="4"/>
        <v>0</v>
      </c>
      <c r="AD60" s="107">
        <f t="shared" si="5"/>
        <v>58</v>
      </c>
    </row>
    <row r="61" spans="2:30" ht="18">
      <c r="B61" s="116"/>
      <c r="C61" s="65"/>
      <c r="D61" s="65"/>
      <c r="E61" s="65"/>
      <c r="F61" s="117"/>
      <c r="G61" s="17"/>
      <c r="H61" s="16"/>
      <c r="I61" s="17"/>
      <c r="J61" s="16"/>
      <c r="K61" s="83"/>
      <c r="L61" s="37"/>
      <c r="M61" s="18"/>
      <c r="N61" s="16"/>
      <c r="O61" s="84"/>
      <c r="P61" s="89"/>
      <c r="Q61" s="90"/>
      <c r="R61" s="89"/>
      <c r="S61" s="91"/>
      <c r="T61" s="39"/>
      <c r="U61" s="17"/>
      <c r="V61" s="39"/>
      <c r="W61" s="18"/>
      <c r="X61" s="39"/>
      <c r="Y61" s="84"/>
      <c r="Z61" s="16"/>
      <c r="AA61" s="17"/>
      <c r="AB61" s="106">
        <f t="shared" si="3"/>
        <v>0</v>
      </c>
      <c r="AC61" s="18">
        <f t="shared" si="4"/>
        <v>0</v>
      </c>
      <c r="AD61" s="107">
        <f t="shared" si="5"/>
        <v>59</v>
      </c>
    </row>
    <row r="62" spans="2:30" ht="18">
      <c r="B62" s="116"/>
      <c r="C62" s="65"/>
      <c r="D62" s="65"/>
      <c r="E62" s="65"/>
      <c r="F62" s="117"/>
      <c r="G62" s="17"/>
      <c r="H62" s="16"/>
      <c r="I62" s="17"/>
      <c r="J62" s="16"/>
      <c r="K62" s="83"/>
      <c r="L62" s="37"/>
      <c r="M62" s="18"/>
      <c r="N62" s="16"/>
      <c r="O62" s="84"/>
      <c r="P62" s="89"/>
      <c r="Q62" s="90"/>
      <c r="R62" s="89"/>
      <c r="S62" s="91"/>
      <c r="T62" s="39"/>
      <c r="U62" s="17"/>
      <c r="V62" s="39"/>
      <c r="W62" s="18"/>
      <c r="X62" s="39"/>
      <c r="Y62" s="84"/>
      <c r="Z62" s="16"/>
      <c r="AA62" s="17"/>
      <c r="AB62" s="106">
        <f t="shared" si="3"/>
        <v>0</v>
      </c>
      <c r="AC62" s="18">
        <f t="shared" si="4"/>
        <v>0</v>
      </c>
      <c r="AD62" s="107">
        <f t="shared" si="5"/>
        <v>60</v>
      </c>
    </row>
    <row r="63" spans="2:30" ht="18">
      <c r="B63" s="116"/>
      <c r="C63" s="65"/>
      <c r="D63" s="65"/>
      <c r="E63" s="65"/>
      <c r="F63" s="117"/>
      <c r="G63" s="17"/>
      <c r="H63" s="16"/>
      <c r="I63" s="17"/>
      <c r="J63" s="16"/>
      <c r="K63" s="83"/>
      <c r="L63" s="37"/>
      <c r="M63" s="18"/>
      <c r="N63" s="16"/>
      <c r="O63" s="84"/>
      <c r="P63" s="89"/>
      <c r="Q63" s="90"/>
      <c r="R63" s="89"/>
      <c r="S63" s="91"/>
      <c r="T63" s="39"/>
      <c r="U63" s="17"/>
      <c r="V63" s="39"/>
      <c r="W63" s="18"/>
      <c r="X63" s="39"/>
      <c r="Y63" s="84"/>
      <c r="Z63" s="16"/>
      <c r="AA63" s="17"/>
      <c r="AB63" s="106">
        <f t="shared" si="3"/>
        <v>0</v>
      </c>
      <c r="AC63" s="18">
        <f t="shared" si="4"/>
        <v>0</v>
      </c>
      <c r="AD63" s="107">
        <f t="shared" si="5"/>
        <v>61</v>
      </c>
    </row>
    <row r="64" spans="2:30" ht="18">
      <c r="B64" s="116"/>
      <c r="C64" s="65"/>
      <c r="D64" s="65"/>
      <c r="E64" s="65"/>
      <c r="F64" s="117"/>
      <c r="G64" s="17"/>
      <c r="H64" s="16"/>
      <c r="I64" s="17"/>
      <c r="J64" s="16"/>
      <c r="K64" s="83"/>
      <c r="L64" s="37"/>
      <c r="M64" s="18"/>
      <c r="N64" s="16"/>
      <c r="O64" s="84"/>
      <c r="P64" s="89"/>
      <c r="Q64" s="90"/>
      <c r="R64" s="89"/>
      <c r="S64" s="91"/>
      <c r="T64" s="39"/>
      <c r="U64" s="17"/>
      <c r="V64" s="39"/>
      <c r="W64" s="18"/>
      <c r="X64" s="39"/>
      <c r="Y64" s="84"/>
      <c r="Z64" s="16"/>
      <c r="AA64" s="17"/>
      <c r="AB64" s="106">
        <f t="shared" si="3"/>
        <v>0</v>
      </c>
      <c r="AC64" s="18">
        <f t="shared" si="4"/>
        <v>0</v>
      </c>
      <c r="AD64" s="107">
        <f t="shared" si="5"/>
        <v>62</v>
      </c>
    </row>
    <row r="65" spans="2:30" ht="18">
      <c r="B65" s="116"/>
      <c r="C65" s="65"/>
      <c r="D65" s="65"/>
      <c r="E65" s="65"/>
      <c r="F65" s="117"/>
      <c r="G65" s="17"/>
      <c r="H65" s="16"/>
      <c r="I65" s="17"/>
      <c r="J65" s="16"/>
      <c r="K65" s="83"/>
      <c r="L65" s="37"/>
      <c r="M65" s="18"/>
      <c r="N65" s="16"/>
      <c r="O65" s="84"/>
      <c r="P65" s="89"/>
      <c r="Q65" s="90"/>
      <c r="R65" s="89"/>
      <c r="S65" s="91"/>
      <c r="T65" s="39"/>
      <c r="U65" s="17"/>
      <c r="V65" s="39"/>
      <c r="W65" s="18"/>
      <c r="X65" s="39"/>
      <c r="Y65" s="84"/>
      <c r="Z65" s="16"/>
      <c r="AA65" s="17"/>
      <c r="AB65" s="106">
        <f t="shared" si="3"/>
        <v>0</v>
      </c>
      <c r="AC65" s="18">
        <f t="shared" si="4"/>
        <v>0</v>
      </c>
      <c r="AD65" s="107">
        <f t="shared" si="5"/>
        <v>63</v>
      </c>
    </row>
    <row r="66" spans="2:30" ht="18">
      <c r="B66" s="116"/>
      <c r="C66" s="65"/>
      <c r="D66" s="65"/>
      <c r="E66" s="65"/>
      <c r="F66" s="117"/>
      <c r="G66" s="17"/>
      <c r="H66" s="16"/>
      <c r="I66" s="17"/>
      <c r="J66" s="16"/>
      <c r="K66" s="83"/>
      <c r="L66" s="37"/>
      <c r="M66" s="18"/>
      <c r="N66" s="16"/>
      <c r="O66" s="84"/>
      <c r="P66" s="89"/>
      <c r="Q66" s="90"/>
      <c r="R66" s="89"/>
      <c r="S66" s="91"/>
      <c r="T66" s="39"/>
      <c r="U66" s="17"/>
      <c r="V66" s="39"/>
      <c r="W66" s="18"/>
      <c r="X66" s="39"/>
      <c r="Y66" s="84"/>
      <c r="Z66" s="16"/>
      <c r="AA66" s="17"/>
      <c r="AB66" s="106">
        <f t="shared" si="3"/>
        <v>0</v>
      </c>
      <c r="AC66" s="18">
        <f t="shared" si="4"/>
        <v>0</v>
      </c>
      <c r="AD66" s="107">
        <f t="shared" si="5"/>
        <v>64</v>
      </c>
    </row>
    <row r="67" spans="2:30" ht="18">
      <c r="B67" s="116"/>
      <c r="C67" s="65"/>
      <c r="D67" s="65"/>
      <c r="E67" s="65"/>
      <c r="F67" s="117"/>
      <c r="G67" s="17"/>
      <c r="H67" s="16"/>
      <c r="I67" s="17"/>
      <c r="J67" s="16"/>
      <c r="K67" s="83"/>
      <c r="L67" s="37"/>
      <c r="M67" s="18"/>
      <c r="N67" s="16"/>
      <c r="O67" s="84"/>
      <c r="P67" s="89"/>
      <c r="Q67" s="90"/>
      <c r="R67" s="89"/>
      <c r="S67" s="91"/>
      <c r="T67" s="39"/>
      <c r="U67" s="17"/>
      <c r="V67" s="39"/>
      <c r="W67" s="18"/>
      <c r="X67" s="39"/>
      <c r="Y67" s="84"/>
      <c r="Z67" s="16"/>
      <c r="AA67" s="17"/>
      <c r="AB67" s="106">
        <f t="shared" ref="AB67:AB83" si="6">G67+I67+K67*1.5+M67+O67*1.5+Q67+S67+U67*1.5+W67+Y67*1.5+AA67</f>
        <v>0</v>
      </c>
      <c r="AC67" s="18">
        <f t="shared" ref="AC67:AC83" si="7">G67+I67+K67+M67+O67+Q67+S67+AA67</f>
        <v>0</v>
      </c>
      <c r="AD67" s="107">
        <f t="shared" si="5"/>
        <v>65</v>
      </c>
    </row>
    <row r="68" spans="2:30" ht="18">
      <c r="B68" s="116"/>
      <c r="C68" s="65"/>
      <c r="D68" s="65"/>
      <c r="E68" s="65"/>
      <c r="F68" s="117"/>
      <c r="G68" s="17"/>
      <c r="H68" s="16"/>
      <c r="I68" s="17"/>
      <c r="J68" s="16"/>
      <c r="K68" s="83"/>
      <c r="L68" s="37"/>
      <c r="M68" s="18"/>
      <c r="N68" s="16"/>
      <c r="O68" s="84"/>
      <c r="P68" s="89"/>
      <c r="Q68" s="90"/>
      <c r="R68" s="89"/>
      <c r="S68" s="91"/>
      <c r="T68" s="39"/>
      <c r="U68" s="17"/>
      <c r="V68" s="39"/>
      <c r="W68" s="18"/>
      <c r="X68" s="39"/>
      <c r="Y68" s="84"/>
      <c r="Z68" s="16"/>
      <c r="AA68" s="17"/>
      <c r="AB68" s="106">
        <f t="shared" si="6"/>
        <v>0</v>
      </c>
      <c r="AC68" s="18">
        <f t="shared" si="7"/>
        <v>0</v>
      </c>
      <c r="AD68" s="107">
        <f t="shared" ref="AD68:AD83" si="8">AD67+1</f>
        <v>66</v>
      </c>
    </row>
    <row r="69" spans="2:30" ht="18">
      <c r="B69" s="116"/>
      <c r="C69" s="65"/>
      <c r="D69" s="65"/>
      <c r="E69" s="65"/>
      <c r="F69" s="117"/>
      <c r="G69" s="17"/>
      <c r="H69" s="16"/>
      <c r="I69" s="17"/>
      <c r="J69" s="16"/>
      <c r="K69" s="83"/>
      <c r="L69" s="37"/>
      <c r="M69" s="18"/>
      <c r="N69" s="16"/>
      <c r="O69" s="84"/>
      <c r="P69" s="89"/>
      <c r="Q69" s="90"/>
      <c r="R69" s="89"/>
      <c r="S69" s="91"/>
      <c r="T69" s="39"/>
      <c r="U69" s="17"/>
      <c r="V69" s="39"/>
      <c r="W69" s="18"/>
      <c r="X69" s="39"/>
      <c r="Y69" s="84"/>
      <c r="Z69" s="16"/>
      <c r="AA69" s="17"/>
      <c r="AB69" s="106">
        <f t="shared" si="6"/>
        <v>0</v>
      </c>
      <c r="AC69" s="18">
        <f t="shared" si="7"/>
        <v>0</v>
      </c>
      <c r="AD69" s="107">
        <f t="shared" si="8"/>
        <v>67</v>
      </c>
    </row>
    <row r="70" spans="2:30" ht="18">
      <c r="B70" s="116"/>
      <c r="C70" s="65"/>
      <c r="D70" s="65"/>
      <c r="E70" s="65"/>
      <c r="F70" s="117"/>
      <c r="G70" s="17"/>
      <c r="H70" s="16"/>
      <c r="I70" s="17"/>
      <c r="J70" s="16"/>
      <c r="K70" s="83"/>
      <c r="L70" s="37"/>
      <c r="M70" s="18"/>
      <c r="N70" s="16"/>
      <c r="O70" s="84"/>
      <c r="P70" s="89"/>
      <c r="Q70" s="90"/>
      <c r="R70" s="89"/>
      <c r="S70" s="91"/>
      <c r="T70" s="39"/>
      <c r="U70" s="17"/>
      <c r="V70" s="39"/>
      <c r="W70" s="18"/>
      <c r="X70" s="39"/>
      <c r="Y70" s="84"/>
      <c r="Z70" s="16"/>
      <c r="AA70" s="17"/>
      <c r="AB70" s="106">
        <f t="shared" si="6"/>
        <v>0</v>
      </c>
      <c r="AC70" s="18">
        <f t="shared" si="7"/>
        <v>0</v>
      </c>
      <c r="AD70" s="107">
        <f t="shared" si="8"/>
        <v>68</v>
      </c>
    </row>
    <row r="71" spans="2:30" ht="18">
      <c r="B71" s="116"/>
      <c r="C71" s="65"/>
      <c r="D71" s="65"/>
      <c r="E71" s="65"/>
      <c r="F71" s="117"/>
      <c r="G71" s="17"/>
      <c r="H71" s="16"/>
      <c r="I71" s="17"/>
      <c r="J71" s="16"/>
      <c r="K71" s="83"/>
      <c r="L71" s="37"/>
      <c r="M71" s="18"/>
      <c r="N71" s="16"/>
      <c r="O71" s="84"/>
      <c r="P71" s="89"/>
      <c r="Q71" s="90"/>
      <c r="R71" s="89"/>
      <c r="S71" s="91"/>
      <c r="T71" s="39"/>
      <c r="U71" s="17"/>
      <c r="V71" s="39"/>
      <c r="W71" s="18"/>
      <c r="X71" s="39"/>
      <c r="Y71" s="84"/>
      <c r="Z71" s="16"/>
      <c r="AA71" s="17"/>
      <c r="AB71" s="106">
        <f t="shared" si="6"/>
        <v>0</v>
      </c>
      <c r="AC71" s="18">
        <f t="shared" si="7"/>
        <v>0</v>
      </c>
      <c r="AD71" s="107">
        <f t="shared" si="8"/>
        <v>69</v>
      </c>
    </row>
    <row r="72" spans="2:30" ht="18">
      <c r="B72" s="116"/>
      <c r="C72" s="65"/>
      <c r="D72" s="65"/>
      <c r="E72" s="65"/>
      <c r="F72" s="117"/>
      <c r="G72" s="17"/>
      <c r="H72" s="16"/>
      <c r="I72" s="17"/>
      <c r="J72" s="16"/>
      <c r="K72" s="83"/>
      <c r="L72" s="37"/>
      <c r="M72" s="18"/>
      <c r="N72" s="16"/>
      <c r="O72" s="84"/>
      <c r="P72" s="89"/>
      <c r="Q72" s="90"/>
      <c r="R72" s="89"/>
      <c r="S72" s="91"/>
      <c r="T72" s="39"/>
      <c r="U72" s="17"/>
      <c r="V72" s="39"/>
      <c r="W72" s="18"/>
      <c r="X72" s="39"/>
      <c r="Y72" s="84"/>
      <c r="Z72" s="16"/>
      <c r="AA72" s="17"/>
      <c r="AB72" s="106">
        <f t="shared" si="6"/>
        <v>0</v>
      </c>
      <c r="AC72" s="18">
        <f t="shared" si="7"/>
        <v>0</v>
      </c>
      <c r="AD72" s="107">
        <f t="shared" si="8"/>
        <v>70</v>
      </c>
    </row>
    <row r="73" spans="2:30" ht="18">
      <c r="B73" s="116"/>
      <c r="C73" s="65"/>
      <c r="D73" s="65"/>
      <c r="E73" s="65"/>
      <c r="F73" s="117"/>
      <c r="G73" s="17"/>
      <c r="H73" s="16"/>
      <c r="I73" s="17"/>
      <c r="J73" s="16"/>
      <c r="K73" s="83"/>
      <c r="L73" s="37"/>
      <c r="M73" s="18"/>
      <c r="N73" s="16"/>
      <c r="O73" s="84"/>
      <c r="P73" s="89"/>
      <c r="Q73" s="90"/>
      <c r="R73" s="89"/>
      <c r="S73" s="91"/>
      <c r="T73" s="39"/>
      <c r="U73" s="17"/>
      <c r="V73" s="39"/>
      <c r="W73" s="18"/>
      <c r="X73" s="39"/>
      <c r="Y73" s="84"/>
      <c r="Z73" s="16"/>
      <c r="AA73" s="17"/>
      <c r="AB73" s="106">
        <f t="shared" si="6"/>
        <v>0</v>
      </c>
      <c r="AC73" s="18">
        <f t="shared" si="7"/>
        <v>0</v>
      </c>
      <c r="AD73" s="107">
        <f t="shared" si="8"/>
        <v>71</v>
      </c>
    </row>
    <row r="74" spans="2:30" ht="18">
      <c r="B74" s="116"/>
      <c r="C74" s="65"/>
      <c r="D74" s="65"/>
      <c r="E74" s="65"/>
      <c r="F74" s="117"/>
      <c r="G74" s="17"/>
      <c r="H74" s="16"/>
      <c r="I74" s="17"/>
      <c r="J74" s="16"/>
      <c r="K74" s="83"/>
      <c r="L74" s="37"/>
      <c r="M74" s="18"/>
      <c r="N74" s="16"/>
      <c r="O74" s="84"/>
      <c r="P74" s="89"/>
      <c r="Q74" s="90"/>
      <c r="R74" s="89"/>
      <c r="S74" s="91"/>
      <c r="T74" s="39"/>
      <c r="U74" s="17"/>
      <c r="V74" s="39"/>
      <c r="W74" s="18"/>
      <c r="X74" s="39"/>
      <c r="Y74" s="84"/>
      <c r="Z74" s="16"/>
      <c r="AA74" s="17"/>
      <c r="AB74" s="106">
        <f t="shared" si="6"/>
        <v>0</v>
      </c>
      <c r="AC74" s="18">
        <f t="shared" si="7"/>
        <v>0</v>
      </c>
      <c r="AD74" s="107">
        <f t="shared" si="8"/>
        <v>72</v>
      </c>
    </row>
    <row r="75" spans="2:30" ht="18">
      <c r="B75" s="116"/>
      <c r="C75" s="65"/>
      <c r="D75" s="65"/>
      <c r="E75" s="65"/>
      <c r="F75" s="117"/>
      <c r="G75" s="17"/>
      <c r="H75" s="16"/>
      <c r="I75" s="17"/>
      <c r="J75" s="16"/>
      <c r="K75" s="83"/>
      <c r="L75" s="37"/>
      <c r="M75" s="18"/>
      <c r="N75" s="16"/>
      <c r="O75" s="84"/>
      <c r="P75" s="89"/>
      <c r="Q75" s="90"/>
      <c r="R75" s="89"/>
      <c r="S75" s="91"/>
      <c r="T75" s="39"/>
      <c r="U75" s="17"/>
      <c r="V75" s="39"/>
      <c r="W75" s="18"/>
      <c r="X75" s="39"/>
      <c r="Y75" s="84"/>
      <c r="Z75" s="16"/>
      <c r="AA75" s="17"/>
      <c r="AB75" s="106">
        <f t="shared" si="6"/>
        <v>0</v>
      </c>
      <c r="AC75" s="18">
        <f t="shared" si="7"/>
        <v>0</v>
      </c>
      <c r="AD75" s="107">
        <f t="shared" si="8"/>
        <v>73</v>
      </c>
    </row>
    <row r="76" spans="2:30" ht="18">
      <c r="B76" s="116"/>
      <c r="C76" s="65"/>
      <c r="D76" s="65"/>
      <c r="E76" s="65"/>
      <c r="F76" s="117"/>
      <c r="G76" s="17"/>
      <c r="H76" s="16"/>
      <c r="I76" s="17"/>
      <c r="J76" s="16"/>
      <c r="K76" s="83"/>
      <c r="L76" s="37"/>
      <c r="M76" s="18"/>
      <c r="N76" s="16"/>
      <c r="O76" s="84"/>
      <c r="P76" s="89"/>
      <c r="Q76" s="90"/>
      <c r="R76" s="89"/>
      <c r="S76" s="91"/>
      <c r="T76" s="39"/>
      <c r="U76" s="17"/>
      <c r="V76" s="39"/>
      <c r="W76" s="18"/>
      <c r="X76" s="39"/>
      <c r="Y76" s="84"/>
      <c r="Z76" s="16"/>
      <c r="AA76" s="17"/>
      <c r="AB76" s="106">
        <f t="shared" si="6"/>
        <v>0</v>
      </c>
      <c r="AC76" s="18">
        <f t="shared" si="7"/>
        <v>0</v>
      </c>
      <c r="AD76" s="107">
        <f t="shared" si="8"/>
        <v>74</v>
      </c>
    </row>
    <row r="77" spans="2:30" ht="18">
      <c r="B77" s="116"/>
      <c r="C77" s="65"/>
      <c r="D77" s="65"/>
      <c r="E77" s="65"/>
      <c r="F77" s="117"/>
      <c r="G77" s="17"/>
      <c r="H77" s="16"/>
      <c r="I77" s="17"/>
      <c r="J77" s="16"/>
      <c r="K77" s="83"/>
      <c r="L77" s="37"/>
      <c r="M77" s="18"/>
      <c r="N77" s="16"/>
      <c r="O77" s="84"/>
      <c r="P77" s="89"/>
      <c r="Q77" s="90"/>
      <c r="R77" s="89"/>
      <c r="S77" s="91"/>
      <c r="T77" s="39"/>
      <c r="U77" s="17"/>
      <c r="V77" s="39"/>
      <c r="W77" s="18"/>
      <c r="X77" s="39"/>
      <c r="Y77" s="84"/>
      <c r="Z77" s="16"/>
      <c r="AA77" s="17"/>
      <c r="AB77" s="106">
        <f t="shared" si="6"/>
        <v>0</v>
      </c>
      <c r="AC77" s="18">
        <f t="shared" si="7"/>
        <v>0</v>
      </c>
      <c r="AD77" s="107">
        <f t="shared" si="8"/>
        <v>75</v>
      </c>
    </row>
    <row r="78" spans="2:30" ht="18">
      <c r="B78" s="116"/>
      <c r="C78" s="65"/>
      <c r="D78" s="65"/>
      <c r="E78" s="65"/>
      <c r="F78" s="117"/>
      <c r="G78" s="17"/>
      <c r="H78" s="16"/>
      <c r="I78" s="17"/>
      <c r="J78" s="16"/>
      <c r="K78" s="83"/>
      <c r="L78" s="37"/>
      <c r="M78" s="18"/>
      <c r="N78" s="16"/>
      <c r="O78" s="84"/>
      <c r="P78" s="89"/>
      <c r="Q78" s="90"/>
      <c r="R78" s="89"/>
      <c r="S78" s="91"/>
      <c r="T78" s="39"/>
      <c r="U78" s="17"/>
      <c r="V78" s="39"/>
      <c r="W78" s="18"/>
      <c r="X78" s="39"/>
      <c r="Y78" s="84"/>
      <c r="Z78" s="16"/>
      <c r="AA78" s="17"/>
      <c r="AB78" s="106">
        <f t="shared" si="6"/>
        <v>0</v>
      </c>
      <c r="AC78" s="18">
        <f t="shared" si="7"/>
        <v>0</v>
      </c>
      <c r="AD78" s="107">
        <f t="shared" si="8"/>
        <v>76</v>
      </c>
    </row>
    <row r="79" spans="2:30" ht="18">
      <c r="B79" s="116"/>
      <c r="C79" s="65"/>
      <c r="D79" s="65"/>
      <c r="E79" s="65"/>
      <c r="F79" s="117"/>
      <c r="G79" s="17"/>
      <c r="H79" s="16"/>
      <c r="I79" s="17"/>
      <c r="J79" s="16"/>
      <c r="K79" s="83"/>
      <c r="L79" s="37"/>
      <c r="M79" s="18"/>
      <c r="N79" s="16"/>
      <c r="O79" s="84"/>
      <c r="P79" s="89"/>
      <c r="Q79" s="90"/>
      <c r="R79" s="89"/>
      <c r="S79" s="91"/>
      <c r="T79" s="39"/>
      <c r="U79" s="17"/>
      <c r="V79" s="39"/>
      <c r="W79" s="18"/>
      <c r="X79" s="39"/>
      <c r="Y79" s="84"/>
      <c r="Z79" s="16"/>
      <c r="AA79" s="17"/>
      <c r="AB79" s="106">
        <f t="shared" si="6"/>
        <v>0</v>
      </c>
      <c r="AC79" s="18">
        <f t="shared" si="7"/>
        <v>0</v>
      </c>
      <c r="AD79" s="107">
        <f t="shared" si="8"/>
        <v>77</v>
      </c>
    </row>
    <row r="80" spans="2:30" ht="18">
      <c r="B80" s="116"/>
      <c r="C80" s="65"/>
      <c r="D80" s="65"/>
      <c r="E80" s="65"/>
      <c r="F80" s="117"/>
      <c r="G80" s="17"/>
      <c r="H80" s="16"/>
      <c r="I80" s="17"/>
      <c r="J80" s="16"/>
      <c r="K80" s="83"/>
      <c r="L80" s="37"/>
      <c r="M80" s="18"/>
      <c r="N80" s="16"/>
      <c r="O80" s="84"/>
      <c r="P80" s="89"/>
      <c r="Q80" s="90"/>
      <c r="R80" s="89"/>
      <c r="S80" s="91"/>
      <c r="T80" s="39"/>
      <c r="U80" s="17"/>
      <c r="V80" s="39"/>
      <c r="W80" s="18"/>
      <c r="X80" s="39"/>
      <c r="Y80" s="84"/>
      <c r="Z80" s="16"/>
      <c r="AA80" s="17"/>
      <c r="AB80" s="106">
        <f t="shared" si="6"/>
        <v>0</v>
      </c>
      <c r="AC80" s="18">
        <f t="shared" si="7"/>
        <v>0</v>
      </c>
      <c r="AD80" s="107">
        <f t="shared" si="8"/>
        <v>78</v>
      </c>
    </row>
    <row r="81" spans="2:30" ht="18">
      <c r="B81" s="116"/>
      <c r="C81" s="65"/>
      <c r="D81" s="65"/>
      <c r="E81" s="65"/>
      <c r="F81" s="117"/>
      <c r="G81" s="17"/>
      <c r="H81" s="16"/>
      <c r="I81" s="17"/>
      <c r="J81" s="16"/>
      <c r="K81" s="83"/>
      <c r="L81" s="37"/>
      <c r="M81" s="18"/>
      <c r="N81" s="16"/>
      <c r="O81" s="84"/>
      <c r="P81" s="89"/>
      <c r="Q81" s="90"/>
      <c r="R81" s="89"/>
      <c r="S81" s="91"/>
      <c r="T81" s="39"/>
      <c r="U81" s="17"/>
      <c r="V81" s="39"/>
      <c r="W81" s="18"/>
      <c r="X81" s="39"/>
      <c r="Y81" s="84"/>
      <c r="Z81" s="16"/>
      <c r="AA81" s="17"/>
      <c r="AB81" s="106">
        <f t="shared" si="6"/>
        <v>0</v>
      </c>
      <c r="AC81" s="18">
        <f t="shared" si="7"/>
        <v>0</v>
      </c>
      <c r="AD81" s="107">
        <f t="shared" si="8"/>
        <v>79</v>
      </c>
    </row>
    <row r="82" spans="2:30" ht="18">
      <c r="B82" s="116"/>
      <c r="C82" s="65"/>
      <c r="D82" s="65"/>
      <c r="E82" s="65"/>
      <c r="F82" s="117"/>
      <c r="G82" s="17"/>
      <c r="H82" s="16"/>
      <c r="I82" s="17"/>
      <c r="J82" s="16"/>
      <c r="K82" s="83"/>
      <c r="L82" s="37"/>
      <c r="M82" s="18"/>
      <c r="N82" s="16"/>
      <c r="O82" s="84"/>
      <c r="P82" s="89"/>
      <c r="Q82" s="90"/>
      <c r="R82" s="89"/>
      <c r="S82" s="91"/>
      <c r="T82" s="39"/>
      <c r="U82" s="17"/>
      <c r="V82" s="39"/>
      <c r="W82" s="18"/>
      <c r="X82" s="39"/>
      <c r="Y82" s="84"/>
      <c r="Z82" s="16"/>
      <c r="AA82" s="17"/>
      <c r="AB82" s="106">
        <f t="shared" si="6"/>
        <v>0</v>
      </c>
      <c r="AC82" s="18">
        <f t="shared" si="7"/>
        <v>0</v>
      </c>
      <c r="AD82" s="107">
        <f t="shared" si="8"/>
        <v>80</v>
      </c>
    </row>
    <row r="83" spans="2:30" ht="18">
      <c r="B83" s="116"/>
      <c r="C83" s="65"/>
      <c r="D83" s="65"/>
      <c r="E83" s="65"/>
      <c r="F83" s="117"/>
      <c r="G83" s="17"/>
      <c r="H83" s="16"/>
      <c r="I83" s="17"/>
      <c r="J83" s="16"/>
      <c r="K83" s="83"/>
      <c r="L83" s="37"/>
      <c r="M83" s="18"/>
      <c r="N83" s="16"/>
      <c r="O83" s="84"/>
      <c r="P83" s="89"/>
      <c r="Q83" s="90"/>
      <c r="R83" s="89"/>
      <c r="S83" s="91"/>
      <c r="T83" s="39"/>
      <c r="U83" s="17"/>
      <c r="V83" s="39"/>
      <c r="W83" s="18"/>
      <c r="X83" s="39"/>
      <c r="Y83" s="84"/>
      <c r="Z83" s="16"/>
      <c r="AA83" s="17"/>
      <c r="AB83" s="106">
        <f t="shared" si="6"/>
        <v>0</v>
      </c>
      <c r="AC83" s="18">
        <f t="shared" si="7"/>
        <v>0</v>
      </c>
      <c r="AD83" s="107">
        <f t="shared" si="8"/>
        <v>81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D41:D83 D19:D23 C19:C26 D34:D37 C28:C83 E19:E83 C3:E4 C8:E17">
    <cfRule type="expression" dxfId="29" priority="37" stopIfTrue="1">
      <formula>#REF!="F"</formula>
    </cfRule>
    <cfRule type="expression" dxfId="28" priority="38" stopIfTrue="1">
      <formula>#REF!="M"</formula>
    </cfRule>
  </conditionalFormatting>
  <conditionalFormatting sqref="C3:E6">
    <cfRule type="expression" dxfId="27" priority="33" stopIfTrue="1">
      <formula>$I3="F"</formula>
    </cfRule>
    <cfRule type="expression" dxfId="26" priority="34" stopIfTrue="1">
      <formula>$I3="M"</formula>
    </cfRule>
  </conditionalFormatting>
  <conditionalFormatting sqref="C3:C6">
    <cfRule type="expression" dxfId="25" priority="31" stopIfTrue="1">
      <formula>$J3="F"</formula>
    </cfRule>
    <cfRule type="expression" dxfId="24" priority="32" stopIfTrue="1">
      <formula>$J3="M"</formula>
    </cfRule>
  </conditionalFormatting>
  <conditionalFormatting sqref="C3:E6">
    <cfRule type="expression" dxfId="23" priority="29" stopIfTrue="1">
      <formula>$J3="F"</formula>
    </cfRule>
    <cfRule type="expression" dxfId="22" priority="30" stopIfTrue="1">
      <formula>$J3="M"</formula>
    </cfRule>
  </conditionalFormatting>
  <conditionalFormatting sqref="C8:E13">
    <cfRule type="expression" dxfId="21" priority="25" stopIfTrue="1">
      <formula>$I8="F"</formula>
    </cfRule>
    <cfRule type="expression" dxfId="20" priority="26" stopIfTrue="1">
      <formula>$I8="M"</formula>
    </cfRule>
  </conditionalFormatting>
  <conditionalFormatting sqref="C8:C13">
    <cfRule type="expression" dxfId="19" priority="23" stopIfTrue="1">
      <formula>$J8="F"</formula>
    </cfRule>
    <cfRule type="expression" dxfId="18" priority="24" stopIfTrue="1">
      <formula>$J8="M"</formula>
    </cfRule>
  </conditionalFormatting>
  <conditionalFormatting sqref="C8:E13">
    <cfRule type="expression" dxfId="17" priority="21" stopIfTrue="1">
      <formula>$J8="F"</formula>
    </cfRule>
    <cfRule type="expression" dxfId="16" priority="22" stopIfTrue="1">
      <formula>$J8="M"</formula>
    </cfRule>
  </conditionalFormatting>
  <conditionalFormatting sqref="C19:C24 E19:E24 D19:D23">
    <cfRule type="expression" dxfId="15" priority="17" stopIfTrue="1">
      <formula>$I19="F"</formula>
    </cfRule>
    <cfRule type="expression" dxfId="14" priority="18" stopIfTrue="1">
      <formula>$I19="M"</formula>
    </cfRule>
  </conditionalFormatting>
  <conditionalFormatting sqref="C19:C24">
    <cfRule type="expression" dxfId="13" priority="15" stopIfTrue="1">
      <formula>$J19="F"</formula>
    </cfRule>
    <cfRule type="expression" dxfId="12" priority="16" stopIfTrue="1">
      <formula>$J19="M"</formula>
    </cfRule>
  </conditionalFormatting>
  <conditionalFormatting sqref="C19:C24 E19:E24 D19:D23">
    <cfRule type="expression" dxfId="11" priority="13" stopIfTrue="1">
      <formula>$J19="F"</formula>
    </cfRule>
    <cfRule type="expression" dxfId="10" priority="14" stopIfTrue="1">
      <formula>$J19="M"</formula>
    </cfRule>
  </conditionalFormatting>
  <conditionalFormatting sqref="C17:E17">
    <cfRule type="expression" dxfId="9" priority="9" stopIfTrue="1">
      <formula>$I17="F"</formula>
    </cfRule>
    <cfRule type="expression" dxfId="8" priority="10" stopIfTrue="1">
      <formula>$I17="M"</formula>
    </cfRule>
  </conditionalFormatting>
  <conditionalFormatting sqref="C17">
    <cfRule type="expression" dxfId="7" priority="7" stopIfTrue="1">
      <formula>$J17="F"</formula>
    </cfRule>
    <cfRule type="expression" dxfId="6" priority="8" stopIfTrue="1">
      <formula>$J17="M"</formula>
    </cfRule>
  </conditionalFormatting>
  <conditionalFormatting sqref="C17:E17">
    <cfRule type="expression" dxfId="5" priority="5" stopIfTrue="1">
      <formula>$J17="F"</formula>
    </cfRule>
    <cfRule type="expression" dxfId="4" priority="6" stopIfTrue="1">
      <formula>$J17="M"</formula>
    </cfRule>
  </conditionalFormatting>
  <conditionalFormatting sqref="E26">
    <cfRule type="expression" dxfId="3" priority="3" stopIfTrue="1">
      <formula>$I26="F"</formula>
    </cfRule>
    <cfRule type="expression" dxfId="2" priority="4" stopIfTrue="1">
      <formula>$I26="M"</formula>
    </cfRule>
  </conditionalFormatting>
  <conditionalFormatting sqref="E26">
    <cfRule type="expression" dxfId="1" priority="1" stopIfTrue="1">
      <formula>$J26="F"</formula>
    </cfRule>
    <cfRule type="expression" dxfId="0" priority="2" stopIfTrue="1">
      <formula>$J26="M"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21"/>
  <sheetViews>
    <sheetView workbookViewId="0">
      <pane ySplit="2" topLeftCell="A3" activePane="bottomLeft" state="frozen"/>
      <selection pane="bottomLeft" activeCell="P20" sqref="P20"/>
    </sheetView>
  </sheetViews>
  <sheetFormatPr baseColWidth="10" defaultRowHeight="15"/>
  <cols>
    <col min="1" max="1" width="7.5703125" bestFit="1" customWidth="1"/>
    <col min="2" max="2" width="34.28515625" bestFit="1" customWidth="1"/>
    <col min="3" max="3" width="4.5703125" bestFit="1" customWidth="1"/>
    <col min="4" max="4" width="5.5703125" bestFit="1" customWidth="1"/>
    <col min="5" max="5" width="4.5703125" bestFit="1" customWidth="1"/>
    <col min="6" max="6" width="5.5703125" bestFit="1" customWidth="1"/>
    <col min="7" max="7" width="4.42578125" bestFit="1" customWidth="1"/>
    <col min="8" max="8" width="5.5703125" bestFit="1" customWidth="1"/>
    <col min="9" max="9" width="4.5703125" bestFit="1" customWidth="1"/>
    <col min="10" max="10" width="5.5703125" bestFit="1" customWidth="1"/>
    <col min="11" max="11" width="4.42578125" bestFit="1" customWidth="1"/>
    <col min="12" max="12" width="5.5703125" bestFit="1" customWidth="1"/>
    <col min="13" max="13" width="4.5703125" bestFit="1" customWidth="1"/>
    <col min="14" max="14" width="5.5703125" bestFit="1" customWidth="1"/>
    <col min="15" max="15" width="4.42578125" bestFit="1" customWidth="1"/>
    <col min="16" max="16" width="5.5703125" bestFit="1" customWidth="1"/>
    <col min="17" max="17" width="6.140625" bestFit="1" customWidth="1"/>
    <col min="18" max="18" width="5.5703125" bestFit="1" customWidth="1"/>
    <col min="19" max="19" width="3.85546875" style="15" customWidth="1"/>
    <col min="20" max="20" width="5.5703125" style="15" bestFit="1" customWidth="1"/>
    <col min="21" max="21" width="4.42578125" bestFit="1" customWidth="1"/>
    <col min="22" max="22" width="5.5703125" bestFit="1" customWidth="1"/>
    <col min="23" max="23" width="3.85546875" customWidth="1"/>
    <col min="24" max="24" width="4.85546875" bestFit="1" customWidth="1"/>
    <col min="25" max="25" width="7.5703125" bestFit="1" customWidth="1"/>
    <col min="26" max="27" width="7.7109375" bestFit="1" customWidth="1"/>
    <col min="28" max="28" width="6.5703125" bestFit="1" customWidth="1"/>
    <col min="29" max="29" width="7.5703125" bestFit="1" customWidth="1"/>
  </cols>
  <sheetData>
    <row r="1" spans="1:29" ht="168">
      <c r="A1" s="1"/>
      <c r="B1" s="2"/>
      <c r="C1" s="3" t="s">
        <v>120</v>
      </c>
      <c r="D1" s="4" t="s">
        <v>9</v>
      </c>
      <c r="E1" s="3" t="s">
        <v>121</v>
      </c>
      <c r="F1" s="4" t="s">
        <v>10</v>
      </c>
      <c r="G1" s="14" t="s">
        <v>340</v>
      </c>
      <c r="H1" s="5" t="s">
        <v>11</v>
      </c>
      <c r="I1" s="3" t="s">
        <v>52</v>
      </c>
      <c r="J1" s="4" t="s">
        <v>12</v>
      </c>
      <c r="K1" s="3" t="s">
        <v>341</v>
      </c>
      <c r="L1" s="4" t="s">
        <v>13</v>
      </c>
      <c r="M1" s="3" t="s">
        <v>342</v>
      </c>
      <c r="N1" s="4" t="s">
        <v>14</v>
      </c>
      <c r="O1" s="4" t="s">
        <v>17</v>
      </c>
      <c r="P1" s="4" t="s">
        <v>15</v>
      </c>
      <c r="Q1" s="4" t="s">
        <v>123</v>
      </c>
      <c r="R1" s="4" t="s">
        <v>16</v>
      </c>
      <c r="S1" s="5" t="s">
        <v>122</v>
      </c>
      <c r="T1" s="5" t="s">
        <v>124</v>
      </c>
      <c r="U1" s="4" t="s">
        <v>343</v>
      </c>
      <c r="V1" s="4" t="s">
        <v>125</v>
      </c>
      <c r="W1" s="4" t="s">
        <v>17</v>
      </c>
      <c r="X1" s="4" t="s">
        <v>126</v>
      </c>
      <c r="Y1" s="4" t="s">
        <v>18</v>
      </c>
      <c r="Z1" s="6" t="s">
        <v>19</v>
      </c>
      <c r="AA1" s="7" t="s">
        <v>20</v>
      </c>
      <c r="AB1" s="5" t="s">
        <v>295</v>
      </c>
      <c r="AC1" s="5" t="s">
        <v>274</v>
      </c>
    </row>
    <row r="2" spans="1:29">
      <c r="A2" s="8"/>
      <c r="B2" s="93" t="s">
        <v>21</v>
      </c>
      <c r="C2" s="92">
        <f t="shared" ref="C2:R2" si="0">SUM(C3:C18)</f>
        <v>241</v>
      </c>
      <c r="D2" s="92">
        <f t="shared" si="0"/>
        <v>12796</v>
      </c>
      <c r="E2" s="92">
        <f t="shared" si="0"/>
        <v>197</v>
      </c>
      <c r="F2" s="92">
        <f t="shared" si="0"/>
        <v>8493</v>
      </c>
      <c r="G2" s="92">
        <f t="shared" si="0"/>
        <v>135</v>
      </c>
      <c r="H2" s="92">
        <f t="shared" si="0"/>
        <v>5806</v>
      </c>
      <c r="I2" s="92">
        <f t="shared" si="0"/>
        <v>250</v>
      </c>
      <c r="J2" s="92">
        <f t="shared" si="0"/>
        <v>12788</v>
      </c>
      <c r="K2" s="92">
        <f t="shared" si="0"/>
        <v>0</v>
      </c>
      <c r="L2" s="92">
        <f t="shared" si="0"/>
        <v>0</v>
      </c>
      <c r="M2" s="92">
        <f t="shared" si="0"/>
        <v>0</v>
      </c>
      <c r="N2" s="92">
        <f t="shared" si="0"/>
        <v>0</v>
      </c>
      <c r="O2" s="92">
        <f t="shared" si="0"/>
        <v>0</v>
      </c>
      <c r="P2" s="92">
        <f t="shared" si="0"/>
        <v>0</v>
      </c>
      <c r="Q2" s="92">
        <f t="shared" si="0"/>
        <v>0</v>
      </c>
      <c r="R2" s="92">
        <f t="shared" si="0"/>
        <v>0</v>
      </c>
      <c r="S2" s="92">
        <f t="shared" ref="S2:X2" si="1">SUM(S3:S18)</f>
        <v>0</v>
      </c>
      <c r="T2" s="92">
        <f t="shared" si="1"/>
        <v>0</v>
      </c>
      <c r="U2" s="92">
        <f t="shared" si="1"/>
        <v>0</v>
      </c>
      <c r="V2" s="92">
        <f t="shared" si="1"/>
        <v>0</v>
      </c>
      <c r="W2" s="92">
        <f t="shared" si="1"/>
        <v>0</v>
      </c>
      <c r="X2" s="92">
        <f t="shared" si="1"/>
        <v>0</v>
      </c>
      <c r="Y2" s="92">
        <f>SUM(Y3:Y18)</f>
        <v>823</v>
      </c>
      <c r="Z2" s="92">
        <f>SUM(Z3:Z18)</f>
        <v>39883</v>
      </c>
      <c r="AA2" s="10">
        <f t="shared" ref="AA2:AA18" si="2">PRODUCT(Z2,1/Y2)</f>
        <v>48.46051032806804</v>
      </c>
      <c r="AB2" s="10">
        <f>SUM(AB3:AB18)</f>
        <v>482</v>
      </c>
      <c r="AC2" s="73">
        <f t="shared" ref="AC2:AC16" si="3">Z2/AB2</f>
        <v>82.744813278008294</v>
      </c>
    </row>
    <row r="3" spans="1:29">
      <c r="A3" s="8">
        <f t="shared" ref="A3:A18" si="4">1+A2</f>
        <v>1</v>
      </c>
      <c r="B3" s="29" t="s">
        <v>28</v>
      </c>
      <c r="C3" s="30">
        <v>74</v>
      </c>
      <c r="D3" s="30">
        <v>4217</v>
      </c>
      <c r="E3" s="30">
        <v>41</v>
      </c>
      <c r="F3" s="31">
        <v>1805</v>
      </c>
      <c r="G3" s="31">
        <v>33</v>
      </c>
      <c r="H3" s="31">
        <v>1454</v>
      </c>
      <c r="I3" s="31">
        <v>41</v>
      </c>
      <c r="J3" s="31">
        <v>2170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28">
        <f t="shared" ref="Y3:Y18" si="5">C3+E3+G3+I3+K3+M3+Q3+O3+S3+U3+W3</f>
        <v>189</v>
      </c>
      <c r="Z3" s="9">
        <f t="shared" ref="Z3:Z18" si="6">SUM(P3,R3,N3,L3,J3,H3,F3,D3,T3,V3,X3)</f>
        <v>9646</v>
      </c>
      <c r="AA3" s="10">
        <f t="shared" si="2"/>
        <v>51.037037037037031</v>
      </c>
      <c r="AB3" s="44">
        <v>85</v>
      </c>
      <c r="AC3" s="73">
        <f t="shared" si="3"/>
        <v>113.48235294117647</v>
      </c>
    </row>
    <row r="4" spans="1:29">
      <c r="A4" s="8">
        <f t="shared" si="4"/>
        <v>2</v>
      </c>
      <c r="B4" s="32" t="s">
        <v>1003</v>
      </c>
      <c r="C4" s="26">
        <v>24</v>
      </c>
      <c r="D4" s="26">
        <v>1460</v>
      </c>
      <c r="E4" s="26">
        <v>12</v>
      </c>
      <c r="F4" s="33">
        <v>742</v>
      </c>
      <c r="G4" s="33">
        <v>10</v>
      </c>
      <c r="H4" s="33">
        <v>633</v>
      </c>
      <c r="I4" s="33">
        <v>48</v>
      </c>
      <c r="J4" s="33">
        <v>2777</v>
      </c>
      <c r="K4" s="33"/>
      <c r="L4" s="33"/>
      <c r="M4" s="33"/>
      <c r="N4" s="33"/>
      <c r="O4" s="33"/>
      <c r="P4" s="33"/>
      <c r="Q4" s="33"/>
      <c r="R4" s="33"/>
      <c r="S4" s="31"/>
      <c r="T4" s="31"/>
      <c r="U4" s="31"/>
      <c r="V4" s="31"/>
      <c r="W4" s="31"/>
      <c r="X4" s="31"/>
      <c r="Y4" s="28">
        <f t="shared" si="5"/>
        <v>94</v>
      </c>
      <c r="Z4" s="9">
        <f t="shared" si="6"/>
        <v>5612</v>
      </c>
      <c r="AA4" s="10">
        <f t="shared" si="2"/>
        <v>59.702127659574465</v>
      </c>
      <c r="AB4" s="44">
        <v>42</v>
      </c>
      <c r="AC4" s="73">
        <f t="shared" si="3"/>
        <v>133.61904761904762</v>
      </c>
    </row>
    <row r="5" spans="1:29">
      <c r="A5" s="8">
        <f t="shared" si="4"/>
        <v>3</v>
      </c>
      <c r="B5" s="34" t="s">
        <v>30</v>
      </c>
      <c r="C5" s="35">
        <v>32</v>
      </c>
      <c r="D5" s="35">
        <v>1616</v>
      </c>
      <c r="E5" s="35">
        <v>9</v>
      </c>
      <c r="F5" s="36">
        <v>491</v>
      </c>
      <c r="G5" s="36">
        <v>16</v>
      </c>
      <c r="H5" s="36">
        <v>556</v>
      </c>
      <c r="I5" s="36">
        <v>21</v>
      </c>
      <c r="J5" s="36">
        <v>1079</v>
      </c>
      <c r="K5" s="36"/>
      <c r="L5" s="36"/>
      <c r="M5" s="36"/>
      <c r="N5" s="36"/>
      <c r="O5" s="36"/>
      <c r="P5" s="36"/>
      <c r="Q5" s="36"/>
      <c r="R5" s="33"/>
      <c r="S5" s="31"/>
      <c r="T5" s="31"/>
      <c r="U5" s="31"/>
      <c r="V5" s="31"/>
      <c r="W5" s="31"/>
      <c r="X5" s="31"/>
      <c r="Y5" s="28">
        <f t="shared" si="5"/>
        <v>78</v>
      </c>
      <c r="Z5" s="9">
        <f t="shared" si="6"/>
        <v>3742</v>
      </c>
      <c r="AA5" s="10">
        <f t="shared" si="2"/>
        <v>47.974358974358971</v>
      </c>
      <c r="AB5" s="44">
        <v>57</v>
      </c>
      <c r="AC5" s="73">
        <f t="shared" si="3"/>
        <v>65.649122807017548</v>
      </c>
    </row>
    <row r="6" spans="1:29">
      <c r="A6" s="8">
        <f t="shared" si="4"/>
        <v>4</v>
      </c>
      <c r="B6" s="34" t="s">
        <v>24</v>
      </c>
      <c r="C6" s="35">
        <v>13</v>
      </c>
      <c r="D6" s="35">
        <v>816</v>
      </c>
      <c r="E6" s="35">
        <v>27</v>
      </c>
      <c r="F6" s="36">
        <v>1154</v>
      </c>
      <c r="G6" s="36">
        <v>5</v>
      </c>
      <c r="H6" s="36">
        <v>239</v>
      </c>
      <c r="I6" s="36">
        <v>23</v>
      </c>
      <c r="J6" s="36">
        <v>1438</v>
      </c>
      <c r="K6" s="36"/>
      <c r="L6" s="36"/>
      <c r="M6" s="36"/>
      <c r="N6" s="36"/>
      <c r="O6" s="36"/>
      <c r="P6" s="36"/>
      <c r="Q6" s="36"/>
      <c r="R6" s="33"/>
      <c r="S6" s="31"/>
      <c r="T6" s="31"/>
      <c r="U6" s="31"/>
      <c r="V6" s="31"/>
      <c r="W6" s="31"/>
      <c r="X6" s="31"/>
      <c r="Y6" s="28">
        <f t="shared" si="5"/>
        <v>68</v>
      </c>
      <c r="Z6" s="9">
        <f t="shared" si="6"/>
        <v>3647</v>
      </c>
      <c r="AA6" s="10">
        <f t="shared" si="2"/>
        <v>53.632352941176471</v>
      </c>
      <c r="AB6" s="44">
        <v>43</v>
      </c>
      <c r="AC6" s="73">
        <f t="shared" si="3"/>
        <v>84.813953488372093</v>
      </c>
    </row>
    <row r="7" spans="1:29">
      <c r="A7" s="8">
        <f t="shared" si="4"/>
        <v>5</v>
      </c>
      <c r="B7" s="32" t="s">
        <v>26</v>
      </c>
      <c r="C7" s="26">
        <v>19</v>
      </c>
      <c r="D7" s="26">
        <v>1211</v>
      </c>
      <c r="E7" s="26">
        <v>14</v>
      </c>
      <c r="F7" s="26">
        <v>773</v>
      </c>
      <c r="G7" s="26">
        <v>10</v>
      </c>
      <c r="H7" s="26">
        <v>514</v>
      </c>
      <c r="I7" s="26">
        <v>16</v>
      </c>
      <c r="J7" s="26">
        <v>991</v>
      </c>
      <c r="K7" s="26"/>
      <c r="L7" s="26"/>
      <c r="M7" s="26"/>
      <c r="N7" s="26"/>
      <c r="O7" s="26"/>
      <c r="P7" s="26"/>
      <c r="Q7" s="26"/>
      <c r="R7" s="33"/>
      <c r="S7" s="31"/>
      <c r="T7" s="31"/>
      <c r="U7" s="31"/>
      <c r="V7" s="31"/>
      <c r="W7" s="31"/>
      <c r="X7" s="31"/>
      <c r="Y7" s="28">
        <f t="shared" si="5"/>
        <v>59</v>
      </c>
      <c r="Z7" s="9">
        <f t="shared" si="6"/>
        <v>3489</v>
      </c>
      <c r="AA7" s="10">
        <f t="shared" si="2"/>
        <v>59.135593220338983</v>
      </c>
      <c r="AB7" s="44">
        <v>26</v>
      </c>
      <c r="AC7" s="73">
        <f t="shared" si="3"/>
        <v>134.19230769230768</v>
      </c>
    </row>
    <row r="8" spans="1:29">
      <c r="A8" s="8">
        <f t="shared" si="4"/>
        <v>6</v>
      </c>
      <c r="B8" s="32" t="s">
        <v>25</v>
      </c>
      <c r="C8" s="26">
        <v>12</v>
      </c>
      <c r="D8" s="26">
        <v>514</v>
      </c>
      <c r="E8" s="26">
        <v>20</v>
      </c>
      <c r="F8" s="26">
        <v>684</v>
      </c>
      <c r="G8" s="26">
        <v>22</v>
      </c>
      <c r="H8" s="26">
        <v>873</v>
      </c>
      <c r="I8" s="26">
        <v>9</v>
      </c>
      <c r="J8" s="26">
        <v>410</v>
      </c>
      <c r="K8" s="26"/>
      <c r="L8" s="26"/>
      <c r="M8" s="26"/>
      <c r="N8" s="26"/>
      <c r="O8" s="26"/>
      <c r="P8" s="26"/>
      <c r="Q8" s="26"/>
      <c r="R8" s="33"/>
      <c r="S8" s="31"/>
      <c r="T8" s="31"/>
      <c r="U8" s="31"/>
      <c r="V8" s="31"/>
      <c r="W8" s="31"/>
      <c r="X8" s="31"/>
      <c r="Y8" s="28">
        <f t="shared" si="5"/>
        <v>63</v>
      </c>
      <c r="Z8" s="9">
        <f t="shared" si="6"/>
        <v>2481</v>
      </c>
      <c r="AA8" s="10">
        <f t="shared" si="2"/>
        <v>39.38095238095238</v>
      </c>
      <c r="AB8" s="44">
        <v>40</v>
      </c>
      <c r="AC8" s="73">
        <f t="shared" si="3"/>
        <v>62.024999999999999</v>
      </c>
    </row>
    <row r="9" spans="1:29">
      <c r="A9" s="8">
        <f t="shared" si="4"/>
        <v>7</v>
      </c>
      <c r="B9" s="32" t="s">
        <v>29</v>
      </c>
      <c r="C9" s="26">
        <v>17</v>
      </c>
      <c r="D9" s="26">
        <v>1029</v>
      </c>
      <c r="E9" s="26">
        <v>12</v>
      </c>
      <c r="F9" s="26">
        <v>468</v>
      </c>
      <c r="G9" s="26">
        <v>6</v>
      </c>
      <c r="H9" s="26">
        <v>174</v>
      </c>
      <c r="I9" s="26">
        <v>13</v>
      </c>
      <c r="J9" s="26">
        <v>792</v>
      </c>
      <c r="K9" s="26"/>
      <c r="L9" s="26"/>
      <c r="M9" s="26"/>
      <c r="N9" s="26"/>
      <c r="O9" s="26"/>
      <c r="P9" s="26"/>
      <c r="Q9" s="26"/>
      <c r="R9" s="33"/>
      <c r="S9" s="31"/>
      <c r="T9" s="31"/>
      <c r="U9" s="31"/>
      <c r="V9" s="31"/>
      <c r="W9" s="31"/>
      <c r="X9" s="31"/>
      <c r="Y9" s="28">
        <f t="shared" si="5"/>
        <v>48</v>
      </c>
      <c r="Z9" s="9">
        <f t="shared" si="6"/>
        <v>2463</v>
      </c>
      <c r="AA9" s="10">
        <f t="shared" si="2"/>
        <v>51.3125</v>
      </c>
      <c r="AB9" s="44">
        <v>33</v>
      </c>
      <c r="AC9" s="73">
        <f t="shared" si="3"/>
        <v>74.63636363636364</v>
      </c>
    </row>
    <row r="10" spans="1:29">
      <c r="A10" s="8">
        <f t="shared" si="4"/>
        <v>8</v>
      </c>
      <c r="B10" s="32" t="s">
        <v>31</v>
      </c>
      <c r="C10" s="26">
        <v>10</v>
      </c>
      <c r="D10" s="26">
        <v>496</v>
      </c>
      <c r="E10" s="26">
        <v>18</v>
      </c>
      <c r="F10" s="26">
        <v>687</v>
      </c>
      <c r="G10" s="26">
        <v>6</v>
      </c>
      <c r="H10" s="26">
        <v>262</v>
      </c>
      <c r="I10" s="26">
        <v>13</v>
      </c>
      <c r="J10" s="26">
        <v>666</v>
      </c>
      <c r="K10" s="26"/>
      <c r="L10" s="26"/>
      <c r="M10" s="26"/>
      <c r="N10" s="26"/>
      <c r="O10" s="26"/>
      <c r="P10" s="26"/>
      <c r="Q10" s="26"/>
      <c r="R10" s="33"/>
      <c r="S10" s="31"/>
      <c r="T10" s="31"/>
      <c r="U10" s="31"/>
      <c r="V10" s="31"/>
      <c r="W10" s="31"/>
      <c r="X10" s="31"/>
      <c r="Y10" s="28">
        <f t="shared" si="5"/>
        <v>47</v>
      </c>
      <c r="Z10" s="9">
        <f t="shared" si="6"/>
        <v>2111</v>
      </c>
      <c r="AA10" s="13">
        <f t="shared" si="2"/>
        <v>44.914893617021278</v>
      </c>
      <c r="AB10" s="44">
        <v>45</v>
      </c>
      <c r="AC10" s="73">
        <f t="shared" si="3"/>
        <v>46.911111111111111</v>
      </c>
    </row>
    <row r="11" spans="1:29">
      <c r="A11" s="8">
        <f t="shared" si="4"/>
        <v>9</v>
      </c>
      <c r="B11" s="32" t="s">
        <v>27</v>
      </c>
      <c r="C11" s="26">
        <v>17</v>
      </c>
      <c r="D11" s="26">
        <v>911</v>
      </c>
      <c r="E11" s="26">
        <v>11</v>
      </c>
      <c r="F11" s="26">
        <v>419</v>
      </c>
      <c r="G11" s="26">
        <v>5</v>
      </c>
      <c r="H11" s="26">
        <v>135</v>
      </c>
      <c r="I11" s="26">
        <v>14</v>
      </c>
      <c r="J11" s="26">
        <v>586</v>
      </c>
      <c r="K11" s="26"/>
      <c r="L11" s="26"/>
      <c r="M11" s="26"/>
      <c r="N11" s="26"/>
      <c r="O11" s="26"/>
      <c r="P11" s="26"/>
      <c r="Q11" s="26"/>
      <c r="R11" s="26"/>
      <c r="S11" s="31"/>
      <c r="T11" s="31"/>
      <c r="U11" s="31"/>
      <c r="V11" s="31"/>
      <c r="W11" s="31"/>
      <c r="X11" s="31"/>
      <c r="Y11" s="28">
        <f t="shared" si="5"/>
        <v>47</v>
      </c>
      <c r="Z11" s="9">
        <f t="shared" si="6"/>
        <v>2051</v>
      </c>
      <c r="AA11" s="10">
        <f t="shared" si="2"/>
        <v>43.638297872340424</v>
      </c>
      <c r="AB11" s="44">
        <v>23</v>
      </c>
      <c r="AC11" s="73">
        <f t="shared" si="3"/>
        <v>89.173913043478265</v>
      </c>
    </row>
    <row r="12" spans="1:29">
      <c r="A12" s="8">
        <f t="shared" si="4"/>
        <v>10</v>
      </c>
      <c r="B12" s="8" t="s">
        <v>934</v>
      </c>
      <c r="C12" s="26">
        <v>0</v>
      </c>
      <c r="D12" s="26">
        <v>0</v>
      </c>
      <c r="E12" s="26">
        <v>16</v>
      </c>
      <c r="F12" s="26">
        <v>732</v>
      </c>
      <c r="G12" s="26">
        <v>9</v>
      </c>
      <c r="H12" s="26">
        <v>370</v>
      </c>
      <c r="I12" s="26">
        <v>13</v>
      </c>
      <c r="J12" s="26">
        <v>863</v>
      </c>
      <c r="K12" s="26"/>
      <c r="L12" s="26"/>
      <c r="M12" s="26"/>
      <c r="N12" s="26"/>
      <c r="O12" s="26"/>
      <c r="P12" s="26"/>
      <c r="Q12" s="26"/>
      <c r="R12" s="26"/>
      <c r="S12" s="31"/>
      <c r="T12" s="31"/>
      <c r="U12" s="31"/>
      <c r="V12" s="31"/>
      <c r="W12" s="31"/>
      <c r="X12" s="31"/>
      <c r="Y12" s="28">
        <f t="shared" si="5"/>
        <v>38</v>
      </c>
      <c r="Z12" s="9">
        <f t="shared" si="6"/>
        <v>1965</v>
      </c>
      <c r="AA12" s="13">
        <f t="shared" si="2"/>
        <v>51.710526315789473</v>
      </c>
      <c r="AB12" s="44">
        <v>47</v>
      </c>
      <c r="AC12" s="73">
        <f t="shared" si="3"/>
        <v>41.808510638297875</v>
      </c>
    </row>
    <row r="13" spans="1:29">
      <c r="A13" s="8">
        <f t="shared" si="4"/>
        <v>11</v>
      </c>
      <c r="B13" s="209" t="s">
        <v>35</v>
      </c>
      <c r="C13" s="202">
        <v>11</v>
      </c>
      <c r="D13" s="202">
        <v>526</v>
      </c>
      <c r="E13" s="202">
        <v>8</v>
      </c>
      <c r="F13" s="202">
        <v>319</v>
      </c>
      <c r="G13" s="202">
        <v>7</v>
      </c>
      <c r="H13" s="202">
        <v>288</v>
      </c>
      <c r="I13" s="202">
        <v>12</v>
      </c>
      <c r="J13" s="202">
        <v>650</v>
      </c>
      <c r="K13" s="202"/>
      <c r="L13" s="202"/>
      <c r="M13" s="202"/>
      <c r="N13" s="202"/>
      <c r="O13" s="202"/>
      <c r="P13" s="202"/>
      <c r="Q13" s="202"/>
      <c r="R13" s="202"/>
      <c r="S13" s="38"/>
      <c r="T13" s="38"/>
      <c r="U13" s="38"/>
      <c r="V13" s="38"/>
      <c r="W13" s="38"/>
      <c r="X13" s="38"/>
      <c r="Y13" s="28">
        <f t="shared" si="5"/>
        <v>38</v>
      </c>
      <c r="Z13" s="9">
        <f t="shared" si="6"/>
        <v>1783</v>
      </c>
      <c r="AA13" s="10">
        <f t="shared" si="2"/>
        <v>46.921052631578945</v>
      </c>
      <c r="AB13" s="44">
        <v>14</v>
      </c>
      <c r="AC13" s="73">
        <f t="shared" si="3"/>
        <v>127.35714285714286</v>
      </c>
    </row>
    <row r="14" spans="1:29">
      <c r="A14" s="8">
        <f t="shared" si="4"/>
        <v>12</v>
      </c>
      <c r="B14" s="8" t="s">
        <v>935</v>
      </c>
      <c r="C14" s="26">
        <v>0</v>
      </c>
      <c r="D14" s="26">
        <v>0</v>
      </c>
      <c r="E14" s="26">
        <v>6</v>
      </c>
      <c r="F14" s="26">
        <v>219</v>
      </c>
      <c r="G14" s="26">
        <v>0</v>
      </c>
      <c r="H14" s="26">
        <v>0</v>
      </c>
      <c r="I14" s="26">
        <v>6</v>
      </c>
      <c r="J14" s="26">
        <v>266</v>
      </c>
      <c r="K14" s="26"/>
      <c r="L14" s="26"/>
      <c r="M14" s="26"/>
      <c r="N14" s="26"/>
      <c r="O14" s="26"/>
      <c r="P14" s="26"/>
      <c r="Q14" s="26"/>
      <c r="R14" s="26"/>
      <c r="S14" s="31"/>
      <c r="T14" s="31"/>
      <c r="U14" s="31"/>
      <c r="V14" s="31"/>
      <c r="W14" s="31"/>
      <c r="X14" s="31"/>
      <c r="Y14" s="28">
        <f t="shared" si="5"/>
        <v>12</v>
      </c>
      <c r="Z14" s="9">
        <f t="shared" si="6"/>
        <v>485</v>
      </c>
      <c r="AA14" s="13">
        <f t="shared" si="2"/>
        <v>40.416666666666664</v>
      </c>
      <c r="AB14" s="44">
        <v>15</v>
      </c>
      <c r="AC14" s="73">
        <f t="shared" si="3"/>
        <v>32.333333333333336</v>
      </c>
    </row>
    <row r="15" spans="1:29">
      <c r="A15" s="8">
        <f t="shared" si="4"/>
        <v>13</v>
      </c>
      <c r="B15" s="8" t="s">
        <v>1004</v>
      </c>
      <c r="C15" s="26">
        <v>0</v>
      </c>
      <c r="D15" s="26">
        <v>0</v>
      </c>
      <c r="E15" s="26">
        <v>0</v>
      </c>
      <c r="F15" s="26">
        <v>0</v>
      </c>
      <c r="G15" s="26">
        <v>6</v>
      </c>
      <c r="H15" s="26">
        <v>308</v>
      </c>
      <c r="I15" s="26">
        <v>0</v>
      </c>
      <c r="J15" s="26">
        <v>0</v>
      </c>
      <c r="K15" s="26"/>
      <c r="L15" s="26"/>
      <c r="M15" s="26"/>
      <c r="N15" s="26"/>
      <c r="O15" s="26"/>
      <c r="P15" s="26"/>
      <c r="Q15" s="26"/>
      <c r="R15" s="26"/>
      <c r="S15" s="31"/>
      <c r="T15" s="31"/>
      <c r="U15" s="31"/>
      <c r="V15" s="31"/>
      <c r="W15" s="31"/>
      <c r="X15" s="31"/>
      <c r="Y15" s="28">
        <f t="shared" si="5"/>
        <v>6</v>
      </c>
      <c r="Z15" s="9">
        <f t="shared" si="6"/>
        <v>308</v>
      </c>
      <c r="AA15" s="13">
        <f t="shared" si="2"/>
        <v>51.333333333333329</v>
      </c>
      <c r="AB15" s="44">
        <v>10</v>
      </c>
      <c r="AC15" s="73">
        <f t="shared" si="3"/>
        <v>30.8</v>
      </c>
    </row>
    <row r="16" spans="1:29">
      <c r="A16" s="8">
        <f t="shared" si="4"/>
        <v>14</v>
      </c>
      <c r="B16" s="8" t="s">
        <v>1115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  <c r="J16" s="26">
        <v>100</v>
      </c>
      <c r="K16" s="26"/>
      <c r="L16" s="26"/>
      <c r="M16" s="26"/>
      <c r="N16" s="26"/>
      <c r="O16" s="26"/>
      <c r="P16" s="26"/>
      <c r="Q16" s="26"/>
      <c r="R16" s="26"/>
      <c r="S16" s="31"/>
      <c r="T16" s="31"/>
      <c r="U16" s="31"/>
      <c r="V16" s="31"/>
      <c r="W16" s="31"/>
      <c r="X16" s="31"/>
      <c r="Y16" s="28">
        <f t="shared" si="5"/>
        <v>1</v>
      </c>
      <c r="Z16" s="9">
        <f t="shared" si="6"/>
        <v>100</v>
      </c>
      <c r="AA16" s="10">
        <f t="shared" si="2"/>
        <v>100</v>
      </c>
      <c r="AB16" s="44">
        <v>2</v>
      </c>
      <c r="AC16" s="73">
        <f t="shared" si="3"/>
        <v>50</v>
      </c>
    </row>
    <row r="17" spans="1:29">
      <c r="A17" s="8">
        <f t="shared" si="4"/>
        <v>15</v>
      </c>
      <c r="B17" s="8" t="s">
        <v>118</v>
      </c>
      <c r="C17" s="26">
        <v>12</v>
      </c>
      <c r="D17" s="26">
        <v>0</v>
      </c>
      <c r="E17" s="26">
        <v>3</v>
      </c>
      <c r="F17" s="26">
        <v>0</v>
      </c>
      <c r="G17" s="26">
        <v>0</v>
      </c>
      <c r="H17" s="26">
        <v>0</v>
      </c>
      <c r="I17" s="26">
        <v>12</v>
      </c>
      <c r="J17" s="26">
        <v>0</v>
      </c>
      <c r="K17" s="26"/>
      <c r="L17" s="26"/>
      <c r="M17" s="26"/>
      <c r="N17" s="26"/>
      <c r="O17" s="26"/>
      <c r="P17" s="26"/>
      <c r="Q17" s="26"/>
      <c r="R17" s="26"/>
      <c r="S17" s="31"/>
      <c r="T17" s="31"/>
      <c r="U17" s="31"/>
      <c r="V17" s="31"/>
      <c r="W17" s="31"/>
      <c r="X17" s="31"/>
      <c r="Y17" s="28">
        <f t="shared" si="5"/>
        <v>27</v>
      </c>
      <c r="Z17" s="9">
        <f t="shared" si="6"/>
        <v>0</v>
      </c>
      <c r="AA17" s="10">
        <f t="shared" si="2"/>
        <v>0</v>
      </c>
      <c r="AB17" s="44"/>
      <c r="AC17" s="44"/>
    </row>
    <row r="18" spans="1:29" s="15" customFormat="1">
      <c r="A18" s="8">
        <f t="shared" si="4"/>
        <v>16</v>
      </c>
      <c r="B18" s="27" t="s">
        <v>119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8</v>
      </c>
      <c r="J18" s="26">
        <v>0</v>
      </c>
      <c r="K18" s="26"/>
      <c r="L18" s="26"/>
      <c r="M18" s="26"/>
      <c r="N18" s="26"/>
      <c r="O18" s="26"/>
      <c r="P18" s="26"/>
      <c r="Q18" s="26"/>
      <c r="R18" s="26"/>
      <c r="S18" s="31"/>
      <c r="T18" s="31"/>
      <c r="U18" s="31"/>
      <c r="V18" s="31"/>
      <c r="W18" s="31"/>
      <c r="X18" s="31"/>
      <c r="Y18" s="28">
        <f t="shared" si="5"/>
        <v>8</v>
      </c>
      <c r="Z18" s="9">
        <f t="shared" si="6"/>
        <v>0</v>
      </c>
      <c r="AA18" s="10">
        <f t="shared" si="2"/>
        <v>0</v>
      </c>
      <c r="AB18" s="51"/>
      <c r="AC18" s="51"/>
    </row>
    <row r="19" spans="1:29">
      <c r="B19" t="s">
        <v>339</v>
      </c>
      <c r="C19" s="58"/>
      <c r="E19" s="58"/>
      <c r="G19" s="58"/>
      <c r="I19" s="58">
        <v>429</v>
      </c>
      <c r="K19" s="58"/>
      <c r="M19" s="58"/>
      <c r="O19" s="58"/>
      <c r="Q19" s="58"/>
      <c r="U19" s="87"/>
      <c r="W19" s="87"/>
      <c r="Y19" s="59"/>
    </row>
    <row r="20" spans="1:29">
      <c r="B20" t="s">
        <v>34</v>
      </c>
      <c r="C20">
        <f>Y2/4</f>
        <v>205.75</v>
      </c>
    </row>
    <row r="21" spans="1:29">
      <c r="B21" t="s">
        <v>275</v>
      </c>
      <c r="C21" s="50"/>
      <c r="E21" s="50"/>
      <c r="G21" s="50"/>
      <c r="I21" s="50"/>
      <c r="K21" s="50"/>
      <c r="M21" s="50"/>
      <c r="O21" s="50"/>
      <c r="Q21" s="81"/>
      <c r="U21" s="50"/>
      <c r="W21" s="5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0"/>
  <sheetViews>
    <sheetView topLeftCell="C1" zoomScale="90" zoomScaleNormal="90" workbookViewId="0">
      <pane ySplit="2" topLeftCell="A3" activePane="bottomLeft" state="frozen"/>
      <selection pane="bottomLeft" activeCell="C13" sqref="A13:IV13"/>
    </sheetView>
  </sheetViews>
  <sheetFormatPr baseColWidth="10" defaultRowHeight="15"/>
  <cols>
    <col min="1" max="1" width="24.7109375" style="77" bestFit="1" customWidth="1"/>
    <col min="2" max="2" width="14" style="77" bestFit="1" customWidth="1"/>
    <col min="3" max="3" width="16.7109375" style="77" bestFit="1" customWidth="1"/>
    <col min="4" max="4" width="11" style="77" bestFit="1" customWidth="1"/>
    <col min="5" max="5" width="29.5703125" style="77" bestFit="1" customWidth="1"/>
    <col min="6" max="6" width="4.140625" style="77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0" bestFit="1" customWidth="1"/>
    <col min="11" max="11" width="7.28515625" style="120" bestFit="1" customWidth="1"/>
    <col min="12" max="12" width="4.140625" style="77" bestFit="1" customWidth="1"/>
    <col min="13" max="13" width="7.28515625" style="77" bestFit="1" customWidth="1"/>
    <col min="14" max="14" width="4.140625" style="121" bestFit="1" customWidth="1"/>
    <col min="15" max="15" width="7.28515625" style="121" bestFit="1" customWidth="1"/>
    <col min="16" max="16" width="4.140625" style="77" bestFit="1" customWidth="1"/>
    <col min="17" max="17" width="7.28515625" style="77" bestFit="1" customWidth="1"/>
    <col min="18" max="18" width="4.140625" style="122" bestFit="1" customWidth="1"/>
    <col min="19" max="19" width="7.28515625" style="123" bestFit="1" customWidth="1"/>
    <col min="20" max="20" width="4.140625" style="121" bestFit="1" customWidth="1"/>
    <col min="21" max="21" width="7.28515625" style="121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77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328</v>
      </c>
      <c r="C1" s="228" t="s">
        <v>3</v>
      </c>
      <c r="D1" s="228"/>
      <c r="E1" s="229"/>
      <c r="F1" s="230">
        <v>42694</v>
      </c>
      <c r="G1" s="231"/>
      <c r="H1" s="230">
        <v>42715</v>
      </c>
      <c r="I1" s="231"/>
      <c r="J1" s="232">
        <v>42750</v>
      </c>
      <c r="K1" s="233"/>
      <c r="L1" s="234">
        <v>42771</v>
      </c>
      <c r="M1" s="235"/>
      <c r="N1" s="238">
        <v>42813</v>
      </c>
      <c r="O1" s="239"/>
      <c r="P1" s="230">
        <v>42827</v>
      </c>
      <c r="Q1" s="231"/>
      <c r="R1" s="234">
        <v>42856</v>
      </c>
      <c r="S1" s="234"/>
      <c r="T1" s="238">
        <v>42875</v>
      </c>
      <c r="U1" s="238"/>
      <c r="V1" s="234">
        <v>42896</v>
      </c>
      <c r="W1" s="235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330</v>
      </c>
    </row>
    <row r="2" spans="1:31" ht="33">
      <c r="A2" s="98" t="s">
        <v>138</v>
      </c>
      <c r="B2" s="98" t="s">
        <v>139</v>
      </c>
      <c r="C2" s="99" t="s">
        <v>0</v>
      </c>
      <c r="D2" s="99" t="s">
        <v>1</v>
      </c>
      <c r="E2" s="100" t="s">
        <v>2</v>
      </c>
      <c r="F2" s="101" t="s">
        <v>6</v>
      </c>
      <c r="G2" s="17" t="s">
        <v>91</v>
      </c>
      <c r="H2" s="102" t="s">
        <v>6</v>
      </c>
      <c r="I2" s="17" t="s">
        <v>91</v>
      </c>
      <c r="J2" s="103" t="s">
        <v>6</v>
      </c>
      <c r="K2" s="49" t="s">
        <v>91</v>
      </c>
      <c r="L2" s="104" t="s">
        <v>6</v>
      </c>
      <c r="M2" s="18" t="s">
        <v>91</v>
      </c>
      <c r="N2" s="105" t="s">
        <v>6</v>
      </c>
      <c r="O2" s="90" t="s">
        <v>91</v>
      </c>
      <c r="P2" s="102" t="s">
        <v>6</v>
      </c>
      <c r="Q2" s="18" t="s">
        <v>91</v>
      </c>
      <c r="R2" s="102" t="s">
        <v>6</v>
      </c>
      <c r="S2" s="18" t="s">
        <v>91</v>
      </c>
      <c r="T2" s="105" t="s">
        <v>6</v>
      </c>
      <c r="U2" s="90" t="s">
        <v>91</v>
      </c>
      <c r="V2" s="102" t="s">
        <v>6</v>
      </c>
      <c r="W2" s="18" t="s">
        <v>91</v>
      </c>
      <c r="X2" s="10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11" t="s">
        <v>163</v>
      </c>
      <c r="B3" s="111" t="s">
        <v>362</v>
      </c>
      <c r="C3" s="111" t="s">
        <v>156</v>
      </c>
      <c r="D3" s="111" t="s">
        <v>157</v>
      </c>
      <c r="E3" s="56" t="s">
        <v>353</v>
      </c>
      <c r="F3" s="108">
        <v>3</v>
      </c>
      <c r="G3" s="17">
        <v>65</v>
      </c>
      <c r="H3" s="16">
        <v>1</v>
      </c>
      <c r="I3" s="17">
        <v>100</v>
      </c>
      <c r="J3" s="48"/>
      <c r="K3" s="49"/>
      <c r="L3" s="37">
        <v>2</v>
      </c>
      <c r="M3" s="18">
        <v>80</v>
      </c>
      <c r="N3" s="89"/>
      <c r="O3" s="90"/>
      <c r="P3" s="16"/>
      <c r="Q3" s="17"/>
      <c r="R3" s="16"/>
      <c r="S3" s="18"/>
      <c r="T3" s="90"/>
      <c r="U3" s="90"/>
      <c r="V3" s="39"/>
      <c r="W3" s="18"/>
      <c r="X3" s="39"/>
      <c r="Y3" s="17"/>
      <c r="Z3" s="16"/>
      <c r="AA3" s="17"/>
      <c r="AB3" s="106">
        <f>G3+I3+K3+M3+O3+Q3+S3+AA3+U3+W3+Y3</f>
        <v>245</v>
      </c>
      <c r="AC3" s="18">
        <f t="shared" ref="AC3:AC30" si="0">G3+I3+K3+M3+O3+Q3+S3+AA3+U3+W3+Y3</f>
        <v>245</v>
      </c>
      <c r="AD3" s="107">
        <v>1</v>
      </c>
      <c r="AE3" s="24">
        <v>3</v>
      </c>
    </row>
    <row r="4" spans="1:31" ht="16.5">
      <c r="A4" s="112" t="s">
        <v>118</v>
      </c>
      <c r="B4" s="110">
        <v>40203</v>
      </c>
      <c r="C4" s="112" t="s">
        <v>213</v>
      </c>
      <c r="D4" s="112" t="s">
        <v>149</v>
      </c>
      <c r="E4" s="113" t="s">
        <v>356</v>
      </c>
      <c r="F4" s="108">
        <v>2</v>
      </c>
      <c r="G4" s="17">
        <v>80</v>
      </c>
      <c r="H4" s="16"/>
      <c r="I4" s="17"/>
      <c r="J4" s="48"/>
      <c r="K4" s="49"/>
      <c r="L4" s="37">
        <v>12</v>
      </c>
      <c r="M4" s="18">
        <v>34</v>
      </c>
      <c r="N4" s="89"/>
      <c r="O4" s="90"/>
      <c r="P4" s="16"/>
      <c r="Q4" s="17"/>
      <c r="R4" s="16"/>
      <c r="S4" s="18"/>
      <c r="T4" s="90"/>
      <c r="U4" s="90"/>
      <c r="V4" s="39"/>
      <c r="W4" s="18"/>
      <c r="X4" s="39"/>
      <c r="Y4" s="17"/>
      <c r="Z4" s="16"/>
      <c r="AA4" s="17"/>
      <c r="AB4" s="106">
        <f>G4+I4+K4+M4+O4+Q4+S4+AA4+U4+W4+Y4</f>
        <v>114</v>
      </c>
      <c r="AC4" s="18">
        <f t="shared" si="0"/>
        <v>114</v>
      </c>
      <c r="AD4" s="107">
        <f t="shared" ref="AD4:AD30" si="1">AD3+1</f>
        <v>2</v>
      </c>
      <c r="AE4" s="24">
        <v>2</v>
      </c>
    </row>
    <row r="5" spans="1:31" ht="16.5">
      <c r="A5" s="56" t="s">
        <v>118</v>
      </c>
      <c r="B5" s="56"/>
      <c r="C5" s="56" t="s">
        <v>1005</v>
      </c>
      <c r="D5" s="56" t="s">
        <v>1006</v>
      </c>
      <c r="E5" s="56" t="s">
        <v>1007</v>
      </c>
      <c r="F5" s="95"/>
      <c r="G5" s="17"/>
      <c r="H5" s="16"/>
      <c r="I5" s="17"/>
      <c r="J5" s="48"/>
      <c r="K5" s="49"/>
      <c r="L5" s="37">
        <v>1</v>
      </c>
      <c r="M5" s="18">
        <v>100</v>
      </c>
      <c r="N5" s="89"/>
      <c r="O5" s="90"/>
      <c r="P5" s="16"/>
      <c r="Q5" s="17"/>
      <c r="R5" s="16"/>
      <c r="S5" s="18"/>
      <c r="T5" s="90"/>
      <c r="U5" s="90"/>
      <c r="V5" s="39"/>
      <c r="W5" s="18"/>
      <c r="X5" s="39"/>
      <c r="Y5" s="17"/>
      <c r="Z5" s="16"/>
      <c r="AA5" s="17"/>
      <c r="AB5" s="106">
        <f>G5+I5+K5+M5+O5+Q5+S5+AA5+U5+W5+Y5</f>
        <v>100</v>
      </c>
      <c r="AC5" s="18">
        <f t="shared" si="0"/>
        <v>100</v>
      </c>
      <c r="AD5" s="107">
        <f t="shared" si="1"/>
        <v>3</v>
      </c>
      <c r="AE5" s="24">
        <v>1</v>
      </c>
    </row>
    <row r="6" spans="1:31" ht="16.5">
      <c r="A6" s="65"/>
      <c r="B6" s="65"/>
      <c r="C6" s="114" t="s">
        <v>1008</v>
      </c>
      <c r="D6" s="114" t="s">
        <v>1009</v>
      </c>
      <c r="E6" s="114" t="s">
        <v>1007</v>
      </c>
      <c r="F6" s="16"/>
      <c r="G6" s="17"/>
      <c r="H6" s="16"/>
      <c r="I6" s="17"/>
      <c r="J6" s="48"/>
      <c r="K6" s="49"/>
      <c r="L6" s="37">
        <v>1</v>
      </c>
      <c r="M6" s="18">
        <v>100</v>
      </c>
      <c r="N6" s="89"/>
      <c r="O6" s="90"/>
      <c r="P6" s="16"/>
      <c r="Q6" s="17"/>
      <c r="R6" s="16"/>
      <c r="S6" s="18"/>
      <c r="T6" s="90"/>
      <c r="U6" s="90"/>
      <c r="V6" s="39"/>
      <c r="W6" s="18"/>
      <c r="X6" s="39"/>
      <c r="Y6" s="17"/>
      <c r="Z6" s="16"/>
      <c r="AA6" s="17"/>
      <c r="AB6" s="106">
        <f>G6+I6+K6+M6+O6+Q6+S6+AA6+U6+W6+Y6</f>
        <v>100</v>
      </c>
      <c r="AC6" s="18">
        <f t="shared" si="0"/>
        <v>100</v>
      </c>
      <c r="AD6" s="107">
        <f t="shared" si="1"/>
        <v>4</v>
      </c>
      <c r="AE6" s="24">
        <v>1</v>
      </c>
    </row>
    <row r="7" spans="1:31" ht="16.5">
      <c r="A7" s="56" t="s">
        <v>348</v>
      </c>
      <c r="B7" s="55">
        <v>40233</v>
      </c>
      <c r="C7" s="56" t="s">
        <v>352</v>
      </c>
      <c r="D7" s="56" t="s">
        <v>278</v>
      </c>
      <c r="E7" s="56" t="s">
        <v>353</v>
      </c>
      <c r="F7" s="108">
        <v>1</v>
      </c>
      <c r="G7" s="17">
        <v>100</v>
      </c>
      <c r="H7" s="16"/>
      <c r="I7" s="17"/>
      <c r="J7" s="48"/>
      <c r="K7" s="49"/>
      <c r="L7" s="37"/>
      <c r="M7" s="18"/>
      <c r="N7" s="89"/>
      <c r="O7" s="90"/>
      <c r="P7" s="16"/>
      <c r="Q7" s="17"/>
      <c r="R7" s="16"/>
      <c r="S7" s="18"/>
      <c r="T7" s="90"/>
      <c r="U7" s="90"/>
      <c r="V7" s="39"/>
      <c r="W7" s="18"/>
      <c r="X7" s="39"/>
      <c r="Y7" s="17"/>
      <c r="Z7" s="16"/>
      <c r="AA7" s="17"/>
      <c r="AB7" s="106">
        <f>G7+I7+K7+M7+O7+Q7+S7+AA7+U7+W7+Y7-I7-Q7</f>
        <v>100</v>
      </c>
      <c r="AC7" s="18">
        <f t="shared" si="0"/>
        <v>100</v>
      </c>
      <c r="AD7" s="107">
        <f t="shared" si="1"/>
        <v>5</v>
      </c>
      <c r="AE7" s="24">
        <v>1</v>
      </c>
    </row>
    <row r="8" spans="1:31" ht="16.5">
      <c r="A8" s="56" t="s">
        <v>348</v>
      </c>
      <c r="B8" s="55">
        <v>40213</v>
      </c>
      <c r="C8" s="56" t="s">
        <v>354</v>
      </c>
      <c r="D8" s="56" t="s">
        <v>355</v>
      </c>
      <c r="E8" s="56" t="s">
        <v>353</v>
      </c>
      <c r="F8" s="108">
        <v>1</v>
      </c>
      <c r="G8" s="17">
        <v>100</v>
      </c>
      <c r="H8" s="16"/>
      <c r="I8" s="17"/>
      <c r="J8" s="48"/>
      <c r="K8" s="49"/>
      <c r="L8" s="37"/>
      <c r="M8" s="18"/>
      <c r="N8" s="89"/>
      <c r="O8" s="90"/>
      <c r="P8" s="16"/>
      <c r="Q8" s="17"/>
      <c r="R8" s="16"/>
      <c r="S8" s="18"/>
      <c r="T8" s="90"/>
      <c r="U8" s="90"/>
      <c r="V8" s="39"/>
      <c r="W8" s="18"/>
      <c r="X8" s="39"/>
      <c r="Y8" s="17"/>
      <c r="Z8" s="16"/>
      <c r="AA8" s="17"/>
      <c r="AB8" s="106">
        <f t="shared" ref="AB8:AB30" si="2">G8+I8+K8+M8+O8+Q8+S8+AA8+U8+W8+Y8</f>
        <v>100</v>
      </c>
      <c r="AC8" s="18">
        <f t="shared" si="0"/>
        <v>100</v>
      </c>
      <c r="AD8" s="107">
        <f t="shared" si="1"/>
        <v>6</v>
      </c>
      <c r="AE8" s="24">
        <v>1</v>
      </c>
    </row>
    <row r="9" spans="1:31" ht="16.5">
      <c r="A9" s="109" t="s">
        <v>118</v>
      </c>
      <c r="B9" s="110">
        <v>40203</v>
      </c>
      <c r="C9" s="109" t="s">
        <v>213</v>
      </c>
      <c r="D9" s="109" t="s">
        <v>237</v>
      </c>
      <c r="E9" s="111" t="s">
        <v>356</v>
      </c>
      <c r="F9" s="108">
        <v>2</v>
      </c>
      <c r="G9" s="17">
        <v>80</v>
      </c>
      <c r="H9" s="16"/>
      <c r="I9" s="17"/>
      <c r="J9" s="48"/>
      <c r="K9" s="49"/>
      <c r="L9" s="37"/>
      <c r="M9" s="18"/>
      <c r="N9" s="89"/>
      <c r="O9" s="90"/>
      <c r="P9" s="16"/>
      <c r="Q9" s="17"/>
      <c r="R9" s="16"/>
      <c r="S9" s="18"/>
      <c r="T9" s="90"/>
      <c r="U9" s="90"/>
      <c r="V9" s="39"/>
      <c r="W9" s="18"/>
      <c r="X9" s="39"/>
      <c r="Y9" s="17"/>
      <c r="Z9" s="16"/>
      <c r="AA9" s="17"/>
      <c r="AB9" s="106">
        <f t="shared" si="2"/>
        <v>80</v>
      </c>
      <c r="AC9" s="18">
        <f t="shared" si="0"/>
        <v>80</v>
      </c>
      <c r="AD9" s="107">
        <f t="shared" si="1"/>
        <v>7</v>
      </c>
      <c r="AE9" s="24">
        <v>1</v>
      </c>
    </row>
    <row r="10" spans="1:31" ht="16.5">
      <c r="A10" s="65"/>
      <c r="B10" s="115"/>
      <c r="C10" s="82" t="s">
        <v>587</v>
      </c>
      <c r="D10" s="82" t="s">
        <v>1010</v>
      </c>
      <c r="E10" s="82" t="s">
        <v>356</v>
      </c>
      <c r="F10" s="16"/>
      <c r="G10" s="17"/>
      <c r="H10" s="16"/>
      <c r="I10" s="17"/>
      <c r="J10" s="48"/>
      <c r="K10" s="49"/>
      <c r="L10" s="37">
        <v>3</v>
      </c>
      <c r="M10" s="18">
        <v>65</v>
      </c>
      <c r="N10" s="89"/>
      <c r="O10" s="90"/>
      <c r="P10" s="16"/>
      <c r="Q10" s="17"/>
      <c r="R10" s="16"/>
      <c r="S10" s="18"/>
      <c r="T10" s="90"/>
      <c r="U10" s="90"/>
      <c r="V10" s="39"/>
      <c r="W10" s="18"/>
      <c r="X10" s="39"/>
      <c r="Y10" s="17"/>
      <c r="Z10" s="16"/>
      <c r="AA10" s="17"/>
      <c r="AB10" s="106">
        <f t="shared" si="2"/>
        <v>65</v>
      </c>
      <c r="AC10" s="18">
        <f t="shared" si="0"/>
        <v>65</v>
      </c>
      <c r="AD10" s="107">
        <f t="shared" si="1"/>
        <v>8</v>
      </c>
      <c r="AE10" s="24">
        <v>1</v>
      </c>
    </row>
    <row r="11" spans="1:31" ht="16.5">
      <c r="A11" s="65"/>
      <c r="B11" s="65"/>
      <c r="C11" s="11" t="s">
        <v>1017</v>
      </c>
      <c r="D11" s="11" t="s">
        <v>1018</v>
      </c>
      <c r="E11" s="11" t="s">
        <v>1016</v>
      </c>
      <c r="F11" s="16"/>
      <c r="G11" s="17"/>
      <c r="H11" s="16"/>
      <c r="I11" s="17"/>
      <c r="J11" s="48"/>
      <c r="K11" s="49"/>
      <c r="L11" s="37">
        <v>4</v>
      </c>
      <c r="M11" s="18">
        <v>55</v>
      </c>
      <c r="N11" s="89"/>
      <c r="O11" s="90"/>
      <c r="P11" s="16"/>
      <c r="Q11" s="17"/>
      <c r="R11" s="16"/>
      <c r="S11" s="18"/>
      <c r="T11" s="90"/>
      <c r="U11" s="90"/>
      <c r="V11" s="39"/>
      <c r="W11" s="18"/>
      <c r="X11" s="39"/>
      <c r="Y11" s="17"/>
      <c r="Z11" s="16"/>
      <c r="AA11" s="17"/>
      <c r="AB11" s="106">
        <f t="shared" si="2"/>
        <v>55</v>
      </c>
      <c r="AC11" s="18">
        <f t="shared" si="0"/>
        <v>55</v>
      </c>
      <c r="AD11" s="107">
        <f t="shared" si="1"/>
        <v>9</v>
      </c>
      <c r="AE11" s="24">
        <v>1</v>
      </c>
    </row>
    <row r="12" spans="1:31" ht="16.5">
      <c r="A12" s="65"/>
      <c r="B12" s="116"/>
      <c r="C12" s="82" t="s">
        <v>1019</v>
      </c>
      <c r="D12" s="82" t="s">
        <v>246</v>
      </c>
      <c r="E12" s="82" t="s">
        <v>1007</v>
      </c>
      <c r="F12" s="117"/>
      <c r="G12" s="17"/>
      <c r="H12" s="16"/>
      <c r="I12" s="17"/>
      <c r="J12" s="48"/>
      <c r="K12" s="49"/>
      <c r="L12" s="37">
        <v>5</v>
      </c>
      <c r="M12" s="18">
        <v>50</v>
      </c>
      <c r="N12" s="89"/>
      <c r="O12" s="90"/>
      <c r="P12" s="16"/>
      <c r="Q12" s="17"/>
      <c r="R12" s="16"/>
      <c r="S12" s="18"/>
      <c r="T12" s="90"/>
      <c r="U12" s="90"/>
      <c r="V12" s="39"/>
      <c r="W12" s="18"/>
      <c r="X12" s="39"/>
      <c r="Y12" s="17"/>
      <c r="Z12" s="16"/>
      <c r="AA12" s="17"/>
      <c r="AB12" s="106">
        <f t="shared" si="2"/>
        <v>50</v>
      </c>
      <c r="AC12" s="18">
        <f t="shared" si="0"/>
        <v>50</v>
      </c>
      <c r="AD12" s="107">
        <f t="shared" si="1"/>
        <v>10</v>
      </c>
      <c r="AE12" s="24">
        <v>1</v>
      </c>
    </row>
    <row r="13" spans="1:31" ht="16.5">
      <c r="A13" s="65"/>
      <c r="B13" s="115"/>
      <c r="C13" s="82" t="s">
        <v>1019</v>
      </c>
      <c r="D13" s="82" t="s">
        <v>248</v>
      </c>
      <c r="E13" s="212" t="s">
        <v>1007</v>
      </c>
      <c r="F13" s="16"/>
      <c r="G13" s="17"/>
      <c r="H13" s="16"/>
      <c r="I13" s="17"/>
      <c r="J13" s="48"/>
      <c r="K13" s="49"/>
      <c r="L13" s="37">
        <v>5</v>
      </c>
      <c r="M13" s="18">
        <v>50</v>
      </c>
      <c r="N13" s="89"/>
      <c r="O13" s="90"/>
      <c r="P13" s="16"/>
      <c r="Q13" s="17"/>
      <c r="R13" s="16"/>
      <c r="S13" s="18"/>
      <c r="T13" s="90"/>
      <c r="U13" s="90"/>
      <c r="V13" s="39"/>
      <c r="W13" s="18"/>
      <c r="X13" s="39"/>
      <c r="Y13" s="17"/>
      <c r="Z13" s="16"/>
      <c r="AA13" s="17"/>
      <c r="AB13" s="106">
        <f t="shared" si="2"/>
        <v>50</v>
      </c>
      <c r="AC13" s="18">
        <f t="shared" si="0"/>
        <v>50</v>
      </c>
      <c r="AD13" s="107">
        <f t="shared" si="1"/>
        <v>11</v>
      </c>
      <c r="AE13" s="24">
        <v>1</v>
      </c>
    </row>
    <row r="14" spans="1:31" ht="16.5">
      <c r="A14" s="65"/>
      <c r="B14" s="115"/>
      <c r="C14" s="65"/>
      <c r="D14" s="65"/>
      <c r="E14" s="65"/>
      <c r="F14" s="16"/>
      <c r="G14" s="17"/>
      <c r="H14" s="16"/>
      <c r="I14" s="17"/>
      <c r="J14" s="48"/>
      <c r="K14" s="49"/>
      <c r="L14" s="37"/>
      <c r="M14" s="18"/>
      <c r="N14" s="89"/>
      <c r="O14" s="90"/>
      <c r="P14" s="16"/>
      <c r="Q14" s="17"/>
      <c r="R14" s="16"/>
      <c r="S14" s="18"/>
      <c r="T14" s="90"/>
      <c r="U14" s="90"/>
      <c r="V14" s="39"/>
      <c r="W14" s="18"/>
      <c r="X14" s="39"/>
      <c r="Y14" s="17"/>
      <c r="Z14" s="16"/>
      <c r="AA14" s="17"/>
      <c r="AB14" s="106">
        <f t="shared" si="2"/>
        <v>0</v>
      </c>
      <c r="AC14" s="18">
        <f t="shared" si="0"/>
        <v>0</v>
      </c>
      <c r="AD14" s="107">
        <f t="shared" si="1"/>
        <v>12</v>
      </c>
      <c r="AE14" s="24"/>
    </row>
    <row r="15" spans="1:31" ht="16.5">
      <c r="A15" s="65"/>
      <c r="B15" s="65"/>
      <c r="C15" s="12"/>
      <c r="D15" s="12"/>
      <c r="E15" s="11"/>
      <c r="F15" s="16"/>
      <c r="G15" s="17"/>
      <c r="H15" s="16"/>
      <c r="I15" s="17"/>
      <c r="J15" s="48"/>
      <c r="K15" s="49"/>
      <c r="L15" s="37"/>
      <c r="M15" s="18"/>
      <c r="N15" s="89"/>
      <c r="O15" s="90"/>
      <c r="P15" s="16"/>
      <c r="Q15" s="17"/>
      <c r="R15" s="16"/>
      <c r="S15" s="18"/>
      <c r="T15" s="90"/>
      <c r="U15" s="90"/>
      <c r="V15" s="39"/>
      <c r="W15" s="18"/>
      <c r="X15" s="39"/>
      <c r="Y15" s="17"/>
      <c r="Z15" s="16"/>
      <c r="AA15" s="17"/>
      <c r="AB15" s="106">
        <f t="shared" si="2"/>
        <v>0</v>
      </c>
      <c r="AC15" s="18">
        <f t="shared" si="0"/>
        <v>0</v>
      </c>
      <c r="AD15" s="107">
        <f t="shared" si="1"/>
        <v>13</v>
      </c>
      <c r="AE15" s="24"/>
    </row>
    <row r="16" spans="1:31" ht="16.5">
      <c r="A16" s="65"/>
      <c r="C16" s="12"/>
      <c r="D16" s="12"/>
      <c r="E16" s="11"/>
      <c r="F16" s="16"/>
      <c r="G16" s="17"/>
      <c r="H16" s="16"/>
      <c r="I16" s="17"/>
      <c r="J16" s="48"/>
      <c r="K16" s="49"/>
      <c r="L16" s="37"/>
      <c r="M16" s="18"/>
      <c r="N16" s="89"/>
      <c r="O16" s="90"/>
      <c r="P16" s="16"/>
      <c r="Q16" s="17"/>
      <c r="R16" s="16"/>
      <c r="S16" s="18"/>
      <c r="T16" s="90"/>
      <c r="U16" s="90"/>
      <c r="V16" s="39"/>
      <c r="W16" s="18"/>
      <c r="X16" s="39"/>
      <c r="Y16" s="17"/>
      <c r="Z16" s="16"/>
      <c r="AA16" s="17"/>
      <c r="AB16" s="106">
        <f t="shared" si="2"/>
        <v>0</v>
      </c>
      <c r="AC16" s="18">
        <f t="shared" si="0"/>
        <v>0</v>
      </c>
      <c r="AD16" s="107">
        <f t="shared" si="1"/>
        <v>14</v>
      </c>
      <c r="AE16" s="24"/>
    </row>
    <row r="17" spans="1:31" ht="16.5">
      <c r="A17" s="65"/>
      <c r="B17" s="65"/>
      <c r="C17" s="62"/>
      <c r="D17" s="119"/>
      <c r="E17" s="63"/>
      <c r="F17" s="16"/>
      <c r="G17" s="17"/>
      <c r="H17" s="16"/>
      <c r="I17" s="17"/>
      <c r="J17" s="48"/>
      <c r="K17" s="49"/>
      <c r="L17" s="37"/>
      <c r="M17" s="18"/>
      <c r="N17" s="89"/>
      <c r="O17" s="90"/>
      <c r="P17" s="16"/>
      <c r="Q17" s="17"/>
      <c r="R17" s="16"/>
      <c r="S17" s="18"/>
      <c r="T17" s="90"/>
      <c r="U17" s="90"/>
      <c r="V17" s="39"/>
      <c r="W17" s="18"/>
      <c r="X17" s="39"/>
      <c r="Y17" s="17"/>
      <c r="Z17" s="16"/>
      <c r="AA17" s="17"/>
      <c r="AB17" s="106">
        <f t="shared" si="2"/>
        <v>0</v>
      </c>
      <c r="AC17" s="18">
        <f t="shared" si="0"/>
        <v>0</v>
      </c>
      <c r="AD17" s="107">
        <f t="shared" si="1"/>
        <v>15</v>
      </c>
      <c r="AE17" s="24"/>
    </row>
    <row r="18" spans="1:31" ht="16.5">
      <c r="A18" s="65"/>
      <c r="B18" s="65"/>
      <c r="C18" s="62"/>
      <c r="D18" s="12"/>
      <c r="E18" s="11"/>
      <c r="F18" s="16"/>
      <c r="G18" s="17"/>
      <c r="H18" s="16"/>
      <c r="I18" s="17"/>
      <c r="J18" s="48"/>
      <c r="K18" s="49"/>
      <c r="L18" s="37"/>
      <c r="M18" s="18"/>
      <c r="N18" s="89"/>
      <c r="O18" s="90"/>
      <c r="P18" s="16"/>
      <c r="Q18" s="17"/>
      <c r="R18" s="16"/>
      <c r="S18" s="18"/>
      <c r="T18" s="90"/>
      <c r="U18" s="90"/>
      <c r="V18" s="39"/>
      <c r="W18" s="18"/>
      <c r="X18" s="39"/>
      <c r="Y18" s="17"/>
      <c r="Z18" s="16"/>
      <c r="AA18" s="17"/>
      <c r="AB18" s="106">
        <f t="shared" si="2"/>
        <v>0</v>
      </c>
      <c r="AC18" s="18">
        <f t="shared" si="0"/>
        <v>0</v>
      </c>
      <c r="AD18" s="107">
        <f t="shared" si="1"/>
        <v>16</v>
      </c>
      <c r="AE18" s="24"/>
    </row>
    <row r="19" spans="1:31" ht="16.5">
      <c r="A19" s="65"/>
      <c r="B19" s="96"/>
      <c r="C19" s="65"/>
      <c r="D19" s="65"/>
      <c r="E19" s="65"/>
      <c r="F19" s="16"/>
      <c r="G19" s="17"/>
      <c r="H19" s="16"/>
      <c r="I19" s="17"/>
      <c r="J19" s="48"/>
      <c r="K19" s="49"/>
      <c r="L19" s="37"/>
      <c r="M19" s="18"/>
      <c r="N19" s="89"/>
      <c r="O19" s="90"/>
      <c r="P19" s="16"/>
      <c r="Q19" s="17"/>
      <c r="R19" s="16"/>
      <c r="S19" s="18"/>
      <c r="T19" s="90"/>
      <c r="U19" s="90"/>
      <c r="V19" s="39"/>
      <c r="W19" s="18"/>
      <c r="X19" s="39"/>
      <c r="Y19" s="17"/>
      <c r="Z19" s="16"/>
      <c r="AA19" s="17"/>
      <c r="AB19" s="106">
        <f t="shared" si="2"/>
        <v>0</v>
      </c>
      <c r="AC19" s="18">
        <f t="shared" si="0"/>
        <v>0</v>
      </c>
      <c r="AD19" s="107">
        <f t="shared" si="1"/>
        <v>17</v>
      </c>
      <c r="AE19" s="24"/>
    </row>
    <row r="20" spans="1:31" ht="16.5">
      <c r="A20" s="65"/>
      <c r="B20" s="65"/>
      <c r="C20" s="12"/>
      <c r="D20" s="12"/>
      <c r="E20" s="11"/>
      <c r="F20" s="16"/>
      <c r="G20" s="17"/>
      <c r="H20" s="16"/>
      <c r="I20" s="17"/>
      <c r="J20" s="48"/>
      <c r="K20" s="49"/>
      <c r="L20" s="37"/>
      <c r="M20" s="18"/>
      <c r="N20" s="89"/>
      <c r="O20" s="90"/>
      <c r="P20" s="16"/>
      <c r="Q20" s="17"/>
      <c r="R20" s="16"/>
      <c r="S20" s="18"/>
      <c r="T20" s="90"/>
      <c r="U20" s="90"/>
      <c r="V20" s="39"/>
      <c r="W20" s="18"/>
      <c r="X20" s="39"/>
      <c r="Y20" s="17"/>
      <c r="Z20" s="16"/>
      <c r="AA20" s="17"/>
      <c r="AB20" s="106">
        <f t="shared" si="2"/>
        <v>0</v>
      </c>
      <c r="AC20" s="18">
        <f t="shared" si="0"/>
        <v>0</v>
      </c>
      <c r="AD20" s="107">
        <f t="shared" si="1"/>
        <v>18</v>
      </c>
      <c r="AE20" s="24"/>
    </row>
    <row r="21" spans="1:31" ht="16.5">
      <c r="A21" s="65"/>
      <c r="B21" s="65"/>
      <c r="C21" s="12"/>
      <c r="D21" s="12"/>
      <c r="E21" s="11"/>
      <c r="F21" s="16"/>
      <c r="G21" s="17"/>
      <c r="H21" s="16"/>
      <c r="I21" s="17"/>
      <c r="J21" s="48"/>
      <c r="K21" s="49"/>
      <c r="L21" s="37"/>
      <c r="M21" s="18"/>
      <c r="N21" s="89"/>
      <c r="O21" s="90"/>
      <c r="P21" s="16"/>
      <c r="Q21" s="17"/>
      <c r="R21" s="16"/>
      <c r="S21" s="18"/>
      <c r="T21" s="90"/>
      <c r="U21" s="90"/>
      <c r="V21" s="39"/>
      <c r="W21" s="18"/>
      <c r="X21" s="39"/>
      <c r="Y21" s="17"/>
      <c r="Z21" s="16"/>
      <c r="AA21" s="17"/>
      <c r="AB21" s="106">
        <f t="shared" si="2"/>
        <v>0</v>
      </c>
      <c r="AC21" s="18">
        <f t="shared" si="0"/>
        <v>0</v>
      </c>
      <c r="AD21" s="107">
        <f t="shared" si="1"/>
        <v>19</v>
      </c>
    </row>
    <row r="22" spans="1:31" ht="16.5">
      <c r="A22" s="65"/>
      <c r="B22" s="65"/>
      <c r="C22" s="12"/>
      <c r="D22" s="12"/>
      <c r="E22" s="11"/>
      <c r="F22" s="16"/>
      <c r="G22" s="17"/>
      <c r="H22" s="16"/>
      <c r="I22" s="17"/>
      <c r="J22" s="48"/>
      <c r="K22" s="49"/>
      <c r="L22" s="37"/>
      <c r="M22" s="18"/>
      <c r="N22" s="89"/>
      <c r="O22" s="90"/>
      <c r="P22" s="16"/>
      <c r="Q22" s="17"/>
      <c r="R22" s="16"/>
      <c r="S22" s="18"/>
      <c r="T22" s="90"/>
      <c r="U22" s="90"/>
      <c r="V22" s="39"/>
      <c r="W22" s="18"/>
      <c r="X22" s="39"/>
      <c r="Y22" s="17"/>
      <c r="Z22" s="16"/>
      <c r="AA22" s="17"/>
      <c r="AB22" s="106">
        <f t="shared" si="2"/>
        <v>0</v>
      </c>
      <c r="AC22" s="18">
        <f t="shared" si="0"/>
        <v>0</v>
      </c>
      <c r="AD22" s="107">
        <f t="shared" si="1"/>
        <v>20</v>
      </c>
    </row>
    <row r="23" spans="1:31" ht="16.5">
      <c r="A23" s="65"/>
      <c r="B23" s="65"/>
      <c r="C23" s="12"/>
      <c r="D23" s="12"/>
      <c r="E23" s="11"/>
      <c r="F23" s="16"/>
      <c r="G23" s="17"/>
      <c r="H23" s="16"/>
      <c r="I23" s="17"/>
      <c r="J23" s="48"/>
      <c r="K23" s="49"/>
      <c r="L23" s="37"/>
      <c r="M23" s="18"/>
      <c r="N23" s="89"/>
      <c r="O23" s="90"/>
      <c r="P23" s="16"/>
      <c r="Q23" s="17"/>
      <c r="R23" s="16"/>
      <c r="S23" s="18"/>
      <c r="T23" s="90"/>
      <c r="U23" s="90"/>
      <c r="V23" s="39"/>
      <c r="W23" s="18"/>
      <c r="X23" s="39"/>
      <c r="Y23" s="17"/>
      <c r="Z23" s="16"/>
      <c r="AA23" s="17"/>
      <c r="AB23" s="106">
        <f t="shared" si="2"/>
        <v>0</v>
      </c>
      <c r="AC23" s="18">
        <f t="shared" si="0"/>
        <v>0</v>
      </c>
      <c r="AD23" s="107">
        <f t="shared" si="1"/>
        <v>21</v>
      </c>
    </row>
    <row r="24" spans="1:31" ht="16.5">
      <c r="A24" s="65"/>
      <c r="B24" s="65"/>
      <c r="C24" s="12"/>
      <c r="D24" s="12"/>
      <c r="E24" s="11"/>
      <c r="F24" s="16"/>
      <c r="G24" s="17"/>
      <c r="H24" s="16"/>
      <c r="I24" s="17"/>
      <c r="J24" s="48"/>
      <c r="K24" s="49"/>
      <c r="L24" s="37"/>
      <c r="M24" s="18"/>
      <c r="N24" s="89"/>
      <c r="O24" s="90"/>
      <c r="P24" s="16"/>
      <c r="Q24" s="17"/>
      <c r="R24" s="16"/>
      <c r="S24" s="18"/>
      <c r="T24" s="90"/>
      <c r="U24" s="90"/>
      <c r="V24" s="39"/>
      <c r="W24" s="18"/>
      <c r="X24" s="39"/>
      <c r="Y24" s="17"/>
      <c r="Z24" s="16"/>
      <c r="AA24" s="17"/>
      <c r="AB24" s="106">
        <f t="shared" si="2"/>
        <v>0</v>
      </c>
      <c r="AC24" s="18">
        <f t="shared" si="0"/>
        <v>0</v>
      </c>
      <c r="AD24" s="107">
        <f t="shared" si="1"/>
        <v>22</v>
      </c>
    </row>
    <row r="25" spans="1:31" ht="16.5">
      <c r="A25" s="65"/>
      <c r="B25" s="65"/>
      <c r="C25" s="12"/>
      <c r="D25" s="12"/>
      <c r="E25" s="11"/>
      <c r="F25" s="16"/>
      <c r="G25" s="17"/>
      <c r="H25" s="16"/>
      <c r="I25" s="17"/>
      <c r="J25" s="48"/>
      <c r="K25" s="49"/>
      <c r="L25" s="37"/>
      <c r="M25" s="18"/>
      <c r="N25" s="89"/>
      <c r="O25" s="90"/>
      <c r="P25" s="16"/>
      <c r="Q25" s="17"/>
      <c r="R25" s="16"/>
      <c r="S25" s="18"/>
      <c r="T25" s="90"/>
      <c r="U25" s="90"/>
      <c r="V25" s="39"/>
      <c r="W25" s="18"/>
      <c r="X25" s="39"/>
      <c r="Y25" s="17"/>
      <c r="Z25" s="16"/>
      <c r="AA25" s="17"/>
      <c r="AB25" s="106">
        <f t="shared" si="2"/>
        <v>0</v>
      </c>
      <c r="AC25" s="18">
        <f t="shared" si="0"/>
        <v>0</v>
      </c>
      <c r="AD25" s="107">
        <f t="shared" si="1"/>
        <v>23</v>
      </c>
    </row>
    <row r="26" spans="1:31" ht="16.5">
      <c r="A26" s="65"/>
      <c r="B26" s="65"/>
      <c r="C26" s="12"/>
      <c r="D26" s="12"/>
      <c r="E26" s="11"/>
      <c r="F26" s="16"/>
      <c r="G26" s="17"/>
      <c r="H26" s="16"/>
      <c r="I26" s="17"/>
      <c r="J26" s="48"/>
      <c r="K26" s="49"/>
      <c r="L26" s="37"/>
      <c r="M26" s="18"/>
      <c r="N26" s="89"/>
      <c r="O26" s="90"/>
      <c r="P26" s="16"/>
      <c r="Q26" s="17"/>
      <c r="R26" s="16"/>
      <c r="S26" s="18"/>
      <c r="T26" s="90"/>
      <c r="U26" s="90"/>
      <c r="V26" s="39"/>
      <c r="W26" s="18"/>
      <c r="X26" s="39"/>
      <c r="Y26" s="17"/>
      <c r="Z26" s="16"/>
      <c r="AA26" s="17"/>
      <c r="AB26" s="106">
        <f t="shared" si="2"/>
        <v>0</v>
      </c>
      <c r="AC26" s="18">
        <f t="shared" si="0"/>
        <v>0</v>
      </c>
      <c r="AD26" s="107">
        <f t="shared" si="1"/>
        <v>24</v>
      </c>
    </row>
    <row r="27" spans="1:31" ht="16.5">
      <c r="A27" s="65"/>
      <c r="B27" s="65"/>
      <c r="C27" s="12"/>
      <c r="D27" s="12"/>
      <c r="E27" s="11"/>
      <c r="F27" s="16"/>
      <c r="G27" s="17"/>
      <c r="H27" s="16"/>
      <c r="I27" s="17"/>
      <c r="J27" s="48"/>
      <c r="K27" s="49"/>
      <c r="L27" s="37"/>
      <c r="M27" s="18"/>
      <c r="N27" s="89"/>
      <c r="O27" s="90"/>
      <c r="P27" s="16"/>
      <c r="Q27" s="17"/>
      <c r="R27" s="16"/>
      <c r="S27" s="18"/>
      <c r="T27" s="90"/>
      <c r="U27" s="90"/>
      <c r="V27" s="39"/>
      <c r="W27" s="18"/>
      <c r="X27" s="39"/>
      <c r="Y27" s="17"/>
      <c r="Z27" s="16"/>
      <c r="AA27" s="17"/>
      <c r="AB27" s="106">
        <f t="shared" si="2"/>
        <v>0</v>
      </c>
      <c r="AC27" s="18">
        <f t="shared" si="0"/>
        <v>0</v>
      </c>
      <c r="AD27" s="107">
        <f t="shared" si="1"/>
        <v>25</v>
      </c>
    </row>
    <row r="28" spans="1:31" ht="16.5">
      <c r="A28" s="65"/>
      <c r="B28" s="65"/>
      <c r="C28" s="12"/>
      <c r="D28" s="12"/>
      <c r="E28" s="11"/>
      <c r="F28" s="16"/>
      <c r="G28" s="17"/>
      <c r="H28" s="16"/>
      <c r="I28" s="17"/>
      <c r="J28" s="48"/>
      <c r="K28" s="49"/>
      <c r="L28" s="37"/>
      <c r="M28" s="18"/>
      <c r="N28" s="89"/>
      <c r="O28" s="90"/>
      <c r="P28" s="16"/>
      <c r="Q28" s="17"/>
      <c r="R28" s="16"/>
      <c r="S28" s="18"/>
      <c r="T28" s="90"/>
      <c r="U28" s="90"/>
      <c r="V28" s="39"/>
      <c r="W28" s="18"/>
      <c r="X28" s="39"/>
      <c r="Y28" s="17"/>
      <c r="Z28" s="16"/>
      <c r="AA28" s="17"/>
      <c r="AB28" s="106">
        <f t="shared" si="2"/>
        <v>0</v>
      </c>
      <c r="AC28" s="18">
        <f t="shared" si="0"/>
        <v>0</v>
      </c>
      <c r="AD28" s="107">
        <f t="shared" si="1"/>
        <v>26</v>
      </c>
    </row>
    <row r="29" spans="1:31" ht="16.5">
      <c r="A29" s="65"/>
      <c r="B29" s="65"/>
      <c r="C29" s="12"/>
      <c r="D29" s="12"/>
      <c r="E29" s="11"/>
      <c r="F29" s="16"/>
      <c r="G29" s="17"/>
      <c r="H29" s="16"/>
      <c r="I29" s="17"/>
      <c r="J29" s="48"/>
      <c r="K29" s="49"/>
      <c r="L29" s="37"/>
      <c r="M29" s="18"/>
      <c r="N29" s="89"/>
      <c r="O29" s="90"/>
      <c r="P29" s="16"/>
      <c r="Q29" s="17"/>
      <c r="R29" s="16"/>
      <c r="S29" s="18"/>
      <c r="T29" s="90"/>
      <c r="U29" s="90"/>
      <c r="V29" s="39"/>
      <c r="W29" s="18"/>
      <c r="X29" s="39"/>
      <c r="Y29" s="17"/>
      <c r="Z29" s="16"/>
      <c r="AA29" s="17"/>
      <c r="AB29" s="106">
        <f t="shared" si="2"/>
        <v>0</v>
      </c>
      <c r="AC29" s="18">
        <f t="shared" si="0"/>
        <v>0</v>
      </c>
      <c r="AD29" s="107">
        <f t="shared" si="1"/>
        <v>27</v>
      </c>
    </row>
    <row r="30" spans="1:31" ht="16.5">
      <c r="A30" s="65"/>
      <c r="B30" s="65"/>
      <c r="C30" s="12"/>
      <c r="D30" s="12"/>
      <c r="E30" s="11"/>
      <c r="F30" s="16"/>
      <c r="G30" s="17"/>
      <c r="H30" s="16"/>
      <c r="I30" s="17"/>
      <c r="J30" s="48"/>
      <c r="K30" s="49"/>
      <c r="L30" s="37"/>
      <c r="M30" s="18"/>
      <c r="N30" s="89"/>
      <c r="O30" s="90"/>
      <c r="P30" s="16"/>
      <c r="Q30" s="17"/>
      <c r="R30" s="16"/>
      <c r="S30" s="18"/>
      <c r="T30" s="90"/>
      <c r="U30" s="90"/>
      <c r="V30" s="39"/>
      <c r="W30" s="18"/>
      <c r="X30" s="39"/>
      <c r="Y30" s="17"/>
      <c r="Z30" s="16"/>
      <c r="AA30" s="17"/>
      <c r="AB30" s="106">
        <f t="shared" si="2"/>
        <v>0</v>
      </c>
      <c r="AC30" s="18">
        <f t="shared" si="0"/>
        <v>0</v>
      </c>
      <c r="AD30" s="107">
        <f t="shared" si="1"/>
        <v>28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70"/>
  <sheetViews>
    <sheetView topLeftCell="C1" zoomScale="90" zoomScaleNormal="90" workbookViewId="0">
      <pane ySplit="2" topLeftCell="A3" activePane="bottomLeft" state="frozen"/>
      <selection pane="bottomLeft" activeCell="AE16" sqref="AE16"/>
    </sheetView>
  </sheetViews>
  <sheetFormatPr baseColWidth="10" defaultRowHeight="15"/>
  <cols>
    <col min="1" max="1" width="24.140625" style="77" bestFit="1" customWidth="1"/>
    <col min="2" max="2" width="23.5703125" style="77" bestFit="1" customWidth="1"/>
    <col min="3" max="3" width="21.42578125" style="143" bestFit="1" customWidth="1"/>
    <col min="4" max="4" width="10.28515625" style="77" bestFit="1" customWidth="1"/>
    <col min="5" max="5" width="24" style="77" bestFit="1" customWidth="1"/>
    <col min="6" max="6" width="4.140625" style="149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0" bestFit="1" customWidth="1"/>
    <col min="11" max="11" width="7.28515625" style="120" bestFit="1" customWidth="1"/>
    <col min="12" max="12" width="4.140625" style="77" bestFit="1" customWidth="1"/>
    <col min="13" max="13" width="7.28515625" style="77" bestFit="1" customWidth="1"/>
    <col min="14" max="14" width="4.140625" style="121" bestFit="1" customWidth="1"/>
    <col min="15" max="15" width="7.28515625" style="121" bestFit="1" customWidth="1"/>
    <col min="16" max="16" width="4.140625" style="77" bestFit="1" customWidth="1"/>
    <col min="17" max="17" width="7.28515625" style="77" bestFit="1" customWidth="1"/>
    <col min="18" max="18" width="4.140625" style="122" bestFit="1" customWidth="1"/>
    <col min="19" max="19" width="7.28515625" style="123" bestFit="1" customWidth="1"/>
    <col min="20" max="20" width="4.140625" style="121" bestFit="1" customWidth="1"/>
    <col min="21" max="21" width="7.28515625" style="121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77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331</v>
      </c>
      <c r="C1" s="228" t="s">
        <v>128</v>
      </c>
      <c r="D1" s="228"/>
      <c r="E1" s="229"/>
      <c r="F1" s="230">
        <v>42694</v>
      </c>
      <c r="G1" s="231"/>
      <c r="H1" s="230">
        <v>42715</v>
      </c>
      <c r="I1" s="231"/>
      <c r="J1" s="232">
        <v>42750</v>
      </c>
      <c r="K1" s="233"/>
      <c r="L1" s="234">
        <v>42771</v>
      </c>
      <c r="M1" s="235"/>
      <c r="N1" s="238">
        <v>42813</v>
      </c>
      <c r="O1" s="239"/>
      <c r="P1" s="230">
        <v>42827</v>
      </c>
      <c r="Q1" s="231"/>
      <c r="R1" s="234">
        <v>42856</v>
      </c>
      <c r="S1" s="234"/>
      <c r="T1" s="238">
        <v>42875</v>
      </c>
      <c r="U1" s="238"/>
      <c r="V1" s="234">
        <v>42896</v>
      </c>
      <c r="W1" s="235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329</v>
      </c>
    </row>
    <row r="2" spans="1:31" ht="33">
      <c r="A2" s="98" t="s">
        <v>138</v>
      </c>
      <c r="B2" s="98" t="s">
        <v>139</v>
      </c>
      <c r="C2" s="100" t="s">
        <v>0</v>
      </c>
      <c r="D2" s="99" t="s">
        <v>1</v>
      </c>
      <c r="E2" s="100" t="s">
        <v>2</v>
      </c>
      <c r="F2" s="145" t="s">
        <v>6</v>
      </c>
      <c r="G2" s="17" t="s">
        <v>91</v>
      </c>
      <c r="H2" s="102" t="s">
        <v>6</v>
      </c>
      <c r="I2" s="17" t="s">
        <v>91</v>
      </c>
      <c r="J2" s="103" t="s">
        <v>6</v>
      </c>
      <c r="K2" s="49" t="s">
        <v>91</v>
      </c>
      <c r="L2" s="104" t="s">
        <v>6</v>
      </c>
      <c r="M2" s="18" t="s">
        <v>91</v>
      </c>
      <c r="N2" s="105" t="s">
        <v>6</v>
      </c>
      <c r="O2" s="90" t="s">
        <v>91</v>
      </c>
      <c r="P2" s="102" t="s">
        <v>6</v>
      </c>
      <c r="Q2" s="18" t="s">
        <v>91</v>
      </c>
      <c r="R2" s="102" t="s">
        <v>6</v>
      </c>
      <c r="S2" s="18" t="s">
        <v>91</v>
      </c>
      <c r="T2" s="105" t="s">
        <v>6</v>
      </c>
      <c r="U2" s="90" t="s">
        <v>91</v>
      </c>
      <c r="V2" s="102" t="s">
        <v>6</v>
      </c>
      <c r="W2" s="18" t="s">
        <v>91</v>
      </c>
      <c r="X2" s="10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46" t="s">
        <v>404</v>
      </c>
      <c r="B3" s="147" t="s">
        <v>406</v>
      </c>
      <c r="C3" s="146" t="s">
        <v>405</v>
      </c>
      <c r="D3" s="146" t="s">
        <v>94</v>
      </c>
      <c r="E3" s="135" t="s">
        <v>364</v>
      </c>
      <c r="F3" s="134">
        <v>1</v>
      </c>
      <c r="G3" s="17">
        <v>100</v>
      </c>
      <c r="H3" s="16">
        <v>4</v>
      </c>
      <c r="I3" s="17">
        <v>55</v>
      </c>
      <c r="J3" s="48"/>
      <c r="K3" s="49"/>
      <c r="L3" s="37">
        <v>1</v>
      </c>
      <c r="M3" s="18">
        <v>100</v>
      </c>
      <c r="N3" s="89"/>
      <c r="O3" s="90"/>
      <c r="P3" s="16"/>
      <c r="Q3" s="17"/>
      <c r="R3" s="16"/>
      <c r="S3" s="18"/>
      <c r="T3" s="90"/>
      <c r="U3" s="90"/>
      <c r="V3" s="39"/>
      <c r="W3" s="18"/>
      <c r="X3" s="39"/>
      <c r="Y3" s="17"/>
      <c r="Z3" s="16"/>
      <c r="AA3" s="17"/>
      <c r="AB3" s="106">
        <f t="shared" ref="AB3:AB34" si="0">G3+I3+K3+M3+O3+Q3+S3+AA3+U3+W3+Y3</f>
        <v>255</v>
      </c>
      <c r="AC3" s="18">
        <f t="shared" ref="AC3:AC34" si="1">G3+I3+K3+M3+O3+Q3+S3+AA3+U3+W3+Y3</f>
        <v>255</v>
      </c>
      <c r="AD3" s="107">
        <v>1</v>
      </c>
      <c r="AE3" s="77">
        <v>3</v>
      </c>
    </row>
    <row r="4" spans="1:31" ht="16.5">
      <c r="A4" s="146" t="s">
        <v>430</v>
      </c>
      <c r="B4" s="147" t="s">
        <v>431</v>
      </c>
      <c r="C4" s="146" t="s">
        <v>32</v>
      </c>
      <c r="D4" s="146" t="s">
        <v>55</v>
      </c>
      <c r="E4" s="135" t="s">
        <v>364</v>
      </c>
      <c r="F4" s="134">
        <v>7</v>
      </c>
      <c r="G4" s="17">
        <v>46</v>
      </c>
      <c r="H4" s="16">
        <v>3</v>
      </c>
      <c r="I4" s="17">
        <v>65</v>
      </c>
      <c r="J4" s="48"/>
      <c r="K4" s="49"/>
      <c r="L4" s="37">
        <v>2</v>
      </c>
      <c r="M4" s="18">
        <v>80</v>
      </c>
      <c r="N4" s="89"/>
      <c r="O4" s="90"/>
      <c r="P4" s="16"/>
      <c r="Q4" s="17"/>
      <c r="R4" s="16"/>
      <c r="S4" s="18"/>
      <c r="T4" s="90"/>
      <c r="U4" s="90"/>
      <c r="V4" s="39"/>
      <c r="W4" s="18"/>
      <c r="X4" s="39"/>
      <c r="Y4" s="17"/>
      <c r="Z4" s="16"/>
      <c r="AA4" s="17"/>
      <c r="AB4" s="106">
        <f t="shared" si="0"/>
        <v>191</v>
      </c>
      <c r="AC4" s="18">
        <f t="shared" si="1"/>
        <v>191</v>
      </c>
      <c r="AD4" s="107">
        <f t="shared" ref="AD4:AD35" si="2">AD3+1</f>
        <v>2</v>
      </c>
      <c r="AE4" s="77">
        <v>3</v>
      </c>
    </row>
    <row r="5" spans="1:31" ht="16.5">
      <c r="A5" s="146" t="s">
        <v>167</v>
      </c>
      <c r="B5" s="147" t="s">
        <v>416</v>
      </c>
      <c r="C5" s="146" t="s">
        <v>33</v>
      </c>
      <c r="D5" s="146" t="s">
        <v>415</v>
      </c>
      <c r="E5" s="135" t="s">
        <v>353</v>
      </c>
      <c r="F5" s="134">
        <v>3</v>
      </c>
      <c r="G5" s="17">
        <v>65</v>
      </c>
      <c r="H5" s="16">
        <v>11</v>
      </c>
      <c r="I5" s="17">
        <v>36</v>
      </c>
      <c r="J5" s="48"/>
      <c r="K5" s="49"/>
      <c r="L5" s="37">
        <v>4</v>
      </c>
      <c r="M5" s="18">
        <v>55</v>
      </c>
      <c r="N5" s="89"/>
      <c r="O5" s="90"/>
      <c r="P5" s="16"/>
      <c r="Q5" s="17"/>
      <c r="R5" s="16"/>
      <c r="S5" s="18"/>
      <c r="T5" s="90"/>
      <c r="U5" s="90"/>
      <c r="V5" s="39"/>
      <c r="W5" s="18"/>
      <c r="X5" s="39"/>
      <c r="Y5" s="17"/>
      <c r="Z5" s="16"/>
      <c r="AA5" s="17"/>
      <c r="AB5" s="106">
        <f t="shared" si="0"/>
        <v>156</v>
      </c>
      <c r="AC5" s="18">
        <f t="shared" si="1"/>
        <v>156</v>
      </c>
      <c r="AD5" s="107">
        <f t="shared" si="2"/>
        <v>3</v>
      </c>
      <c r="AE5" s="77">
        <v>3</v>
      </c>
    </row>
    <row r="6" spans="1:31" ht="16.5">
      <c r="A6" s="146" t="s">
        <v>413</v>
      </c>
      <c r="B6" s="147" t="s">
        <v>414</v>
      </c>
      <c r="C6" s="146" t="s">
        <v>158</v>
      </c>
      <c r="D6" s="146" t="s">
        <v>117</v>
      </c>
      <c r="E6" s="135" t="s">
        <v>353</v>
      </c>
      <c r="F6" s="134">
        <v>3</v>
      </c>
      <c r="G6" s="17">
        <v>65</v>
      </c>
      <c r="H6" s="16">
        <v>10</v>
      </c>
      <c r="I6" s="17">
        <v>38</v>
      </c>
      <c r="J6" s="48"/>
      <c r="K6" s="49"/>
      <c r="L6" s="37">
        <v>5</v>
      </c>
      <c r="M6" s="18">
        <v>50</v>
      </c>
      <c r="N6" s="89"/>
      <c r="O6" s="90"/>
      <c r="P6" s="16"/>
      <c r="Q6" s="17"/>
      <c r="R6" s="16"/>
      <c r="S6" s="18"/>
      <c r="T6" s="90"/>
      <c r="U6" s="90"/>
      <c r="V6" s="39"/>
      <c r="W6" s="18"/>
      <c r="X6" s="39"/>
      <c r="Y6" s="17"/>
      <c r="Z6" s="16"/>
      <c r="AA6" s="17"/>
      <c r="AB6" s="106">
        <f t="shared" si="0"/>
        <v>153</v>
      </c>
      <c r="AC6" s="18">
        <f t="shared" si="1"/>
        <v>153</v>
      </c>
      <c r="AD6" s="107">
        <f t="shared" si="2"/>
        <v>4</v>
      </c>
      <c r="AE6" s="77">
        <v>3</v>
      </c>
    </row>
    <row r="7" spans="1:31" ht="16.5">
      <c r="A7" s="146" t="s">
        <v>417</v>
      </c>
      <c r="B7" s="147">
        <v>39454</v>
      </c>
      <c r="C7" s="146" t="s">
        <v>418</v>
      </c>
      <c r="D7" s="146" t="s">
        <v>419</v>
      </c>
      <c r="E7" s="135" t="s">
        <v>378</v>
      </c>
      <c r="F7" s="134">
        <v>4</v>
      </c>
      <c r="G7" s="17">
        <v>55</v>
      </c>
      <c r="H7" s="16">
        <v>14</v>
      </c>
      <c r="I7" s="17">
        <v>30</v>
      </c>
      <c r="J7" s="48"/>
      <c r="K7" s="49"/>
      <c r="L7" s="37">
        <v>3</v>
      </c>
      <c r="M7" s="18">
        <v>65</v>
      </c>
      <c r="N7" s="89"/>
      <c r="O7" s="90"/>
      <c r="P7" s="16"/>
      <c r="Q7" s="17"/>
      <c r="R7" s="16"/>
      <c r="S7" s="18"/>
      <c r="T7" s="90"/>
      <c r="U7" s="90"/>
      <c r="V7" s="39"/>
      <c r="W7" s="18"/>
      <c r="X7" s="39"/>
      <c r="Y7" s="17"/>
      <c r="Z7" s="16"/>
      <c r="AA7" s="17"/>
      <c r="AB7" s="106">
        <f t="shared" si="0"/>
        <v>150</v>
      </c>
      <c r="AC7" s="18">
        <f t="shared" si="1"/>
        <v>150</v>
      </c>
      <c r="AD7" s="107">
        <f t="shared" si="2"/>
        <v>5</v>
      </c>
      <c r="AE7" s="77">
        <v>3</v>
      </c>
    </row>
    <row r="8" spans="1:31" ht="16.5">
      <c r="A8" s="146" t="s">
        <v>445</v>
      </c>
      <c r="B8" s="147">
        <v>39650</v>
      </c>
      <c r="C8" s="137" t="s">
        <v>1028</v>
      </c>
      <c r="D8" s="137" t="s">
        <v>446</v>
      </c>
      <c r="E8" s="135" t="s">
        <v>374</v>
      </c>
      <c r="F8" s="155">
        <v>6</v>
      </c>
      <c r="G8" s="17">
        <v>50</v>
      </c>
      <c r="H8" s="16">
        <v>6</v>
      </c>
      <c r="I8" s="17">
        <v>46</v>
      </c>
      <c r="J8" s="48"/>
      <c r="K8" s="49"/>
      <c r="L8" s="37">
        <v>7</v>
      </c>
      <c r="M8" s="18">
        <v>44</v>
      </c>
      <c r="N8" s="89"/>
      <c r="O8" s="90"/>
      <c r="P8" s="16"/>
      <c r="Q8" s="17"/>
      <c r="R8" s="16"/>
      <c r="S8" s="18"/>
      <c r="T8" s="90"/>
      <c r="U8" s="90"/>
      <c r="V8" s="39"/>
      <c r="W8" s="18"/>
      <c r="X8" s="39"/>
      <c r="Y8" s="17"/>
      <c r="Z8" s="16"/>
      <c r="AA8" s="17"/>
      <c r="AB8" s="106">
        <f t="shared" si="0"/>
        <v>140</v>
      </c>
      <c r="AC8" s="18">
        <f t="shared" si="1"/>
        <v>140</v>
      </c>
      <c r="AD8" s="107">
        <f t="shared" si="2"/>
        <v>6</v>
      </c>
      <c r="AE8" s="77">
        <v>3</v>
      </c>
    </row>
    <row r="9" spans="1:31" ht="16.5">
      <c r="A9" s="146" t="s">
        <v>409</v>
      </c>
      <c r="B9" s="147" t="s">
        <v>412</v>
      </c>
      <c r="C9" s="146" t="s">
        <v>410</v>
      </c>
      <c r="D9" s="146" t="s">
        <v>411</v>
      </c>
      <c r="E9" s="135" t="s">
        <v>353</v>
      </c>
      <c r="F9" s="134">
        <v>2</v>
      </c>
      <c r="G9" s="17">
        <v>80</v>
      </c>
      <c r="H9" s="16"/>
      <c r="I9" s="17"/>
      <c r="J9" s="48"/>
      <c r="K9" s="49"/>
      <c r="L9" s="37">
        <v>5</v>
      </c>
      <c r="M9" s="18">
        <v>50</v>
      </c>
      <c r="N9" s="89"/>
      <c r="O9" s="90"/>
      <c r="P9" s="16"/>
      <c r="Q9" s="17"/>
      <c r="R9" s="16"/>
      <c r="S9" s="18"/>
      <c r="T9" s="90"/>
      <c r="U9" s="90"/>
      <c r="V9" s="39"/>
      <c r="W9" s="18"/>
      <c r="X9" s="39"/>
      <c r="Y9" s="17"/>
      <c r="Z9" s="16"/>
      <c r="AA9" s="17"/>
      <c r="AB9" s="106">
        <f t="shared" si="0"/>
        <v>130</v>
      </c>
      <c r="AC9" s="18">
        <f t="shared" si="1"/>
        <v>130</v>
      </c>
      <c r="AD9" s="107">
        <f t="shared" si="2"/>
        <v>7</v>
      </c>
      <c r="AE9" s="77">
        <v>2</v>
      </c>
    </row>
    <row r="10" spans="1:31" ht="16.5">
      <c r="A10" s="146" t="s">
        <v>448</v>
      </c>
      <c r="B10" s="147">
        <v>39952</v>
      </c>
      <c r="C10" s="137" t="s">
        <v>95</v>
      </c>
      <c r="D10" s="137" t="s">
        <v>449</v>
      </c>
      <c r="E10" s="135" t="s">
        <v>374</v>
      </c>
      <c r="F10" s="155">
        <v>8</v>
      </c>
      <c r="G10" s="17">
        <v>42</v>
      </c>
      <c r="H10" s="16">
        <v>8</v>
      </c>
      <c r="I10" s="17">
        <v>42</v>
      </c>
      <c r="J10" s="48"/>
      <c r="K10" s="49"/>
      <c r="L10" s="37">
        <v>13</v>
      </c>
      <c r="M10" s="18">
        <v>32</v>
      </c>
      <c r="N10" s="89"/>
      <c r="O10" s="90"/>
      <c r="P10" s="16"/>
      <c r="Q10" s="17"/>
      <c r="R10" s="16"/>
      <c r="S10" s="18"/>
      <c r="T10" s="90"/>
      <c r="U10" s="90"/>
      <c r="V10" s="39"/>
      <c r="W10" s="18"/>
      <c r="X10" s="39"/>
      <c r="Y10" s="17"/>
      <c r="Z10" s="16"/>
      <c r="AA10" s="17"/>
      <c r="AB10" s="106">
        <f t="shared" si="0"/>
        <v>116</v>
      </c>
      <c r="AC10" s="18">
        <f t="shared" si="1"/>
        <v>116</v>
      </c>
      <c r="AD10" s="107">
        <f t="shared" si="2"/>
        <v>8</v>
      </c>
      <c r="AE10" s="77">
        <v>3</v>
      </c>
    </row>
    <row r="11" spans="1:31" ht="15.75" customHeight="1">
      <c r="A11" s="133" t="s">
        <v>452</v>
      </c>
      <c r="B11" s="153" t="s">
        <v>453</v>
      </c>
      <c r="C11" s="157" t="s">
        <v>312</v>
      </c>
      <c r="D11" s="157" t="s">
        <v>313</v>
      </c>
      <c r="E11" s="133" t="s">
        <v>143</v>
      </c>
      <c r="F11" s="155">
        <v>10</v>
      </c>
      <c r="G11" s="17">
        <v>38</v>
      </c>
      <c r="H11" s="16">
        <v>5</v>
      </c>
      <c r="I11" s="17">
        <v>50</v>
      </c>
      <c r="J11" s="48"/>
      <c r="K11" s="49"/>
      <c r="L11" s="37">
        <v>16</v>
      </c>
      <c r="M11" s="18">
        <v>28</v>
      </c>
      <c r="N11" s="89"/>
      <c r="O11" s="90"/>
      <c r="P11" s="16"/>
      <c r="Q11" s="17"/>
      <c r="R11" s="16"/>
      <c r="S11" s="18"/>
      <c r="T11" s="90"/>
      <c r="U11" s="90"/>
      <c r="V11" s="39"/>
      <c r="W11" s="18"/>
      <c r="X11" s="39"/>
      <c r="Y11" s="17"/>
      <c r="Z11" s="16"/>
      <c r="AA11" s="17"/>
      <c r="AB11" s="106">
        <f t="shared" si="0"/>
        <v>116</v>
      </c>
      <c r="AC11" s="18">
        <f t="shared" si="1"/>
        <v>116</v>
      </c>
      <c r="AD11" s="107">
        <f t="shared" si="2"/>
        <v>9</v>
      </c>
      <c r="AE11" s="77">
        <v>3</v>
      </c>
    </row>
    <row r="12" spans="1:31" ht="16.5">
      <c r="A12" s="146" t="s">
        <v>369</v>
      </c>
      <c r="B12" s="147">
        <v>39675</v>
      </c>
      <c r="C12" s="146" t="s">
        <v>420</v>
      </c>
      <c r="D12" s="146" t="s">
        <v>421</v>
      </c>
      <c r="E12" s="135" t="s">
        <v>353</v>
      </c>
      <c r="F12" s="134">
        <v>4</v>
      </c>
      <c r="G12" s="17">
        <v>55</v>
      </c>
      <c r="H12" s="16">
        <v>16</v>
      </c>
      <c r="I12" s="17">
        <v>28</v>
      </c>
      <c r="J12" s="48"/>
      <c r="K12" s="49"/>
      <c r="L12" s="37">
        <v>15</v>
      </c>
      <c r="M12" s="18">
        <v>29</v>
      </c>
      <c r="N12" s="89"/>
      <c r="O12" s="90"/>
      <c r="P12" s="16"/>
      <c r="Q12" s="17"/>
      <c r="R12" s="16"/>
      <c r="S12" s="18"/>
      <c r="T12" s="90"/>
      <c r="U12" s="90"/>
      <c r="V12" s="39"/>
      <c r="W12" s="18"/>
      <c r="X12" s="39"/>
      <c r="Y12" s="17"/>
      <c r="Z12" s="16"/>
      <c r="AA12" s="17"/>
      <c r="AB12" s="106">
        <f t="shared" si="0"/>
        <v>112</v>
      </c>
      <c r="AC12" s="18">
        <f t="shared" si="1"/>
        <v>112</v>
      </c>
      <c r="AD12" s="107">
        <f t="shared" si="2"/>
        <v>10</v>
      </c>
      <c r="AE12" s="77">
        <v>3</v>
      </c>
    </row>
    <row r="13" spans="1:31" ht="16.5">
      <c r="A13" s="146" t="s">
        <v>118</v>
      </c>
      <c r="B13" s="147">
        <v>39499</v>
      </c>
      <c r="C13" s="137" t="s">
        <v>461</v>
      </c>
      <c r="D13" s="137" t="s">
        <v>462</v>
      </c>
      <c r="E13" s="133" t="s">
        <v>356</v>
      </c>
      <c r="F13" s="155">
        <v>13</v>
      </c>
      <c r="G13" s="17">
        <v>32</v>
      </c>
      <c r="H13" s="16">
        <v>2</v>
      </c>
      <c r="I13" s="17">
        <v>80</v>
      </c>
      <c r="J13" s="48"/>
      <c r="K13" s="49"/>
      <c r="L13" s="37"/>
      <c r="M13" s="18"/>
      <c r="N13" s="89"/>
      <c r="O13" s="90"/>
      <c r="P13" s="16"/>
      <c r="Q13" s="17"/>
      <c r="R13" s="16"/>
      <c r="S13" s="18"/>
      <c r="T13" s="90"/>
      <c r="U13" s="90"/>
      <c r="V13" s="39"/>
      <c r="W13" s="18"/>
      <c r="X13" s="39"/>
      <c r="Y13" s="17"/>
      <c r="Z13" s="16"/>
      <c r="AA13" s="17"/>
      <c r="AB13" s="106">
        <f t="shared" si="0"/>
        <v>112</v>
      </c>
      <c r="AC13" s="18">
        <f t="shared" si="1"/>
        <v>112</v>
      </c>
      <c r="AD13" s="107">
        <f t="shared" si="2"/>
        <v>11</v>
      </c>
      <c r="AE13" s="77">
        <v>2</v>
      </c>
    </row>
    <row r="14" spans="1:31" ht="16.5">
      <c r="A14" s="146" t="s">
        <v>407</v>
      </c>
      <c r="B14" s="147" t="s">
        <v>408</v>
      </c>
      <c r="C14" s="146" t="s">
        <v>158</v>
      </c>
      <c r="D14" s="146" t="s">
        <v>159</v>
      </c>
      <c r="E14" s="135" t="s">
        <v>353</v>
      </c>
      <c r="F14" s="134">
        <v>2</v>
      </c>
      <c r="G14" s="17">
        <v>80</v>
      </c>
      <c r="H14" s="16">
        <v>13</v>
      </c>
      <c r="I14" s="17">
        <v>32</v>
      </c>
      <c r="J14" s="48"/>
      <c r="K14" s="49"/>
      <c r="L14" s="37"/>
      <c r="M14" s="18"/>
      <c r="N14" s="89"/>
      <c r="O14" s="90"/>
      <c r="P14" s="16"/>
      <c r="Q14" s="17"/>
      <c r="R14" s="16"/>
      <c r="S14" s="18"/>
      <c r="T14" s="90"/>
      <c r="U14" s="90"/>
      <c r="V14" s="39"/>
      <c r="W14" s="18"/>
      <c r="X14" s="39"/>
      <c r="Y14" s="17"/>
      <c r="Z14" s="16"/>
      <c r="AA14" s="17"/>
      <c r="AB14" s="106">
        <f t="shared" si="0"/>
        <v>112</v>
      </c>
      <c r="AC14" s="18">
        <f t="shared" si="1"/>
        <v>112</v>
      </c>
      <c r="AD14" s="107">
        <f t="shared" si="2"/>
        <v>12</v>
      </c>
      <c r="AE14" s="77">
        <v>2</v>
      </c>
    </row>
    <row r="15" spans="1:31" ht="16.5">
      <c r="A15" s="146" t="s">
        <v>426</v>
      </c>
      <c r="B15" s="147" t="s">
        <v>427</v>
      </c>
      <c r="C15" s="146" t="s">
        <v>66</v>
      </c>
      <c r="D15" s="146" t="s">
        <v>166</v>
      </c>
      <c r="E15" s="135" t="s">
        <v>353</v>
      </c>
      <c r="F15" s="130">
        <v>6</v>
      </c>
      <c r="G15" s="17">
        <v>50</v>
      </c>
      <c r="H15" s="16"/>
      <c r="I15" s="17"/>
      <c r="J15" s="48"/>
      <c r="K15" s="49"/>
      <c r="L15" s="37">
        <v>4</v>
      </c>
      <c r="M15" s="18">
        <v>55</v>
      </c>
      <c r="N15" s="89"/>
      <c r="O15" s="90"/>
      <c r="P15" s="16"/>
      <c r="Q15" s="17"/>
      <c r="R15" s="16"/>
      <c r="S15" s="18"/>
      <c r="T15" s="90"/>
      <c r="U15" s="90"/>
      <c r="V15" s="39"/>
      <c r="W15" s="18"/>
      <c r="X15" s="39"/>
      <c r="Y15" s="17"/>
      <c r="Z15" s="16"/>
      <c r="AA15" s="17"/>
      <c r="AB15" s="106">
        <f t="shared" si="0"/>
        <v>105</v>
      </c>
      <c r="AC15" s="18">
        <f t="shared" si="1"/>
        <v>105</v>
      </c>
      <c r="AD15" s="107">
        <f t="shared" si="2"/>
        <v>13</v>
      </c>
      <c r="AE15" s="77">
        <v>2</v>
      </c>
    </row>
    <row r="16" spans="1:31" ht="16.5">
      <c r="A16" s="65"/>
      <c r="B16" s="116"/>
      <c r="C16" s="82" t="s">
        <v>1021</v>
      </c>
      <c r="D16" s="65" t="s">
        <v>1022</v>
      </c>
      <c r="E16" s="135" t="s">
        <v>356</v>
      </c>
      <c r="F16" s="134"/>
      <c r="G16" s="17"/>
      <c r="H16" s="16"/>
      <c r="I16" s="17"/>
      <c r="J16" s="48"/>
      <c r="K16" s="49"/>
      <c r="L16" s="37">
        <v>1</v>
      </c>
      <c r="M16" s="18">
        <v>100</v>
      </c>
      <c r="N16" s="89"/>
      <c r="O16" s="90"/>
      <c r="P16" s="16"/>
      <c r="Q16" s="17"/>
      <c r="R16" s="16"/>
      <c r="S16" s="18"/>
      <c r="T16" s="90"/>
      <c r="U16" s="90"/>
      <c r="V16" s="39"/>
      <c r="W16" s="18"/>
      <c r="X16" s="39"/>
      <c r="Y16" s="17"/>
      <c r="Z16" s="16"/>
      <c r="AA16" s="17"/>
      <c r="AB16" s="106">
        <f t="shared" si="0"/>
        <v>100</v>
      </c>
      <c r="AC16" s="18">
        <f t="shared" si="1"/>
        <v>100</v>
      </c>
      <c r="AD16" s="107">
        <f t="shared" si="2"/>
        <v>14</v>
      </c>
      <c r="AE16" s="77">
        <v>1</v>
      </c>
    </row>
    <row r="17" spans="1:31" ht="16.5">
      <c r="A17" s="146"/>
      <c r="B17" s="136">
        <v>39696</v>
      </c>
      <c r="C17" s="146" t="s">
        <v>827</v>
      </c>
      <c r="D17" s="146" t="s">
        <v>828</v>
      </c>
      <c r="E17" s="135" t="s">
        <v>356</v>
      </c>
      <c r="F17" s="134"/>
      <c r="G17" s="17"/>
      <c r="H17" s="16">
        <v>1</v>
      </c>
      <c r="I17" s="17">
        <v>100</v>
      </c>
      <c r="J17" s="48"/>
      <c r="K17" s="49"/>
      <c r="L17" s="37"/>
      <c r="M17" s="18"/>
      <c r="N17" s="89"/>
      <c r="O17" s="90"/>
      <c r="P17" s="16"/>
      <c r="Q17" s="17"/>
      <c r="R17" s="16"/>
      <c r="S17" s="18"/>
      <c r="T17" s="90"/>
      <c r="U17" s="90"/>
      <c r="V17" s="39"/>
      <c r="W17" s="18"/>
      <c r="X17" s="39"/>
      <c r="Y17" s="17"/>
      <c r="Z17" s="16"/>
      <c r="AA17" s="17"/>
      <c r="AB17" s="106">
        <f t="shared" si="0"/>
        <v>100</v>
      </c>
      <c r="AC17" s="18">
        <f t="shared" si="1"/>
        <v>100</v>
      </c>
      <c r="AD17" s="107">
        <f t="shared" si="2"/>
        <v>15</v>
      </c>
      <c r="AE17" s="77">
        <v>1</v>
      </c>
    </row>
    <row r="18" spans="1:31" ht="16.5">
      <c r="A18" s="146" t="s">
        <v>428</v>
      </c>
      <c r="B18" s="147" t="s">
        <v>429</v>
      </c>
      <c r="C18" s="146" t="s">
        <v>301</v>
      </c>
      <c r="D18" s="146" t="s">
        <v>165</v>
      </c>
      <c r="E18" s="135" t="s">
        <v>353</v>
      </c>
      <c r="F18" s="134">
        <v>6</v>
      </c>
      <c r="G18" s="17">
        <v>50</v>
      </c>
      <c r="H18" s="16">
        <v>7</v>
      </c>
      <c r="I18" s="17">
        <v>44</v>
      </c>
      <c r="J18" s="48"/>
      <c r="K18" s="49"/>
      <c r="L18" s="37"/>
      <c r="M18" s="18"/>
      <c r="N18" s="89"/>
      <c r="O18" s="90"/>
      <c r="P18" s="16"/>
      <c r="Q18" s="17"/>
      <c r="R18" s="16"/>
      <c r="S18" s="18"/>
      <c r="T18" s="90"/>
      <c r="U18" s="90"/>
      <c r="V18" s="39"/>
      <c r="W18" s="18"/>
      <c r="X18" s="39"/>
      <c r="Y18" s="17"/>
      <c r="Z18" s="16"/>
      <c r="AA18" s="17"/>
      <c r="AB18" s="106">
        <f t="shared" si="0"/>
        <v>94</v>
      </c>
      <c r="AC18" s="18">
        <f t="shared" si="1"/>
        <v>94</v>
      </c>
      <c r="AD18" s="107">
        <f t="shared" si="2"/>
        <v>16</v>
      </c>
      <c r="AE18" s="77">
        <v>2</v>
      </c>
    </row>
    <row r="19" spans="1:31" ht="16.5">
      <c r="A19" s="146" t="s">
        <v>439</v>
      </c>
      <c r="B19" s="147" t="s">
        <v>442</v>
      </c>
      <c r="C19" s="146" t="s">
        <v>440</v>
      </c>
      <c r="D19" s="146" t="s">
        <v>441</v>
      </c>
      <c r="E19" s="135" t="s">
        <v>353</v>
      </c>
      <c r="F19" s="213">
        <v>8</v>
      </c>
      <c r="G19" s="17">
        <v>44</v>
      </c>
      <c r="H19" s="16">
        <v>12</v>
      </c>
      <c r="I19" s="17">
        <v>34</v>
      </c>
      <c r="J19" s="48"/>
      <c r="K19" s="49"/>
      <c r="L19" s="37"/>
      <c r="M19" s="18"/>
      <c r="N19" s="89"/>
      <c r="O19" s="90"/>
      <c r="P19" s="16"/>
      <c r="Q19" s="17"/>
      <c r="R19" s="16"/>
      <c r="S19" s="18"/>
      <c r="T19" s="90"/>
      <c r="U19" s="90"/>
      <c r="V19" s="39"/>
      <c r="W19" s="18"/>
      <c r="X19" s="39"/>
      <c r="Y19" s="17"/>
      <c r="Z19" s="16"/>
      <c r="AA19" s="17"/>
      <c r="AB19" s="106">
        <f t="shared" si="0"/>
        <v>78</v>
      </c>
      <c r="AC19" s="18">
        <f t="shared" si="1"/>
        <v>78</v>
      </c>
      <c r="AD19" s="107">
        <f t="shared" si="2"/>
        <v>17</v>
      </c>
      <c r="AE19" s="77">
        <v>2</v>
      </c>
    </row>
    <row r="20" spans="1:31" ht="16.5">
      <c r="A20" s="146" t="s">
        <v>436</v>
      </c>
      <c r="B20" s="147">
        <v>39724</v>
      </c>
      <c r="C20" s="146" t="s">
        <v>437</v>
      </c>
      <c r="D20" s="146" t="s">
        <v>438</v>
      </c>
      <c r="E20" s="135" t="s">
        <v>353</v>
      </c>
      <c r="F20" s="213">
        <v>8</v>
      </c>
      <c r="G20" s="17">
        <v>44</v>
      </c>
      <c r="H20" s="16">
        <v>15</v>
      </c>
      <c r="I20" s="17">
        <v>29</v>
      </c>
      <c r="J20" s="48"/>
      <c r="K20" s="49"/>
      <c r="L20" s="37"/>
      <c r="M20" s="18"/>
      <c r="N20" s="89"/>
      <c r="O20" s="90"/>
      <c r="P20" s="16"/>
      <c r="Q20" s="17"/>
      <c r="R20" s="16"/>
      <c r="S20" s="18"/>
      <c r="T20" s="90"/>
      <c r="U20" s="90"/>
      <c r="V20" s="39"/>
      <c r="W20" s="18"/>
      <c r="X20" s="39"/>
      <c r="Y20" s="17"/>
      <c r="Z20" s="16"/>
      <c r="AA20" s="17"/>
      <c r="AB20" s="106">
        <f t="shared" si="0"/>
        <v>73</v>
      </c>
      <c r="AC20" s="18">
        <f t="shared" si="1"/>
        <v>73</v>
      </c>
      <c r="AD20" s="107">
        <f t="shared" si="2"/>
        <v>18</v>
      </c>
      <c r="AE20" s="77">
        <v>2</v>
      </c>
    </row>
    <row r="21" spans="1:31" ht="16.5">
      <c r="A21" s="65"/>
      <c r="B21" s="116"/>
      <c r="C21" s="82" t="s">
        <v>1023</v>
      </c>
      <c r="D21" s="65" t="s">
        <v>1024</v>
      </c>
      <c r="E21" s="135" t="s">
        <v>845</v>
      </c>
      <c r="F21" s="134"/>
      <c r="G21" s="17"/>
      <c r="H21" s="16"/>
      <c r="I21" s="17"/>
      <c r="J21" s="48"/>
      <c r="K21" s="49"/>
      <c r="L21" s="37">
        <v>3</v>
      </c>
      <c r="M21" s="18">
        <v>65</v>
      </c>
      <c r="N21" s="89"/>
      <c r="O21" s="90"/>
      <c r="P21" s="16"/>
      <c r="Q21" s="17"/>
      <c r="R21" s="16"/>
      <c r="S21" s="18"/>
      <c r="T21" s="90"/>
      <c r="U21" s="90"/>
      <c r="V21" s="39"/>
      <c r="W21" s="18"/>
      <c r="X21" s="39"/>
      <c r="Y21" s="17"/>
      <c r="Z21" s="16"/>
      <c r="AA21" s="17"/>
      <c r="AB21" s="106">
        <f t="shared" si="0"/>
        <v>65</v>
      </c>
      <c r="AC21" s="18">
        <f t="shared" si="1"/>
        <v>65</v>
      </c>
      <c r="AD21" s="107">
        <f t="shared" si="2"/>
        <v>19</v>
      </c>
      <c r="AE21" s="77">
        <v>1</v>
      </c>
    </row>
    <row r="22" spans="1:31" ht="16.5">
      <c r="A22" s="146" t="s">
        <v>432</v>
      </c>
      <c r="B22" s="147" t="s">
        <v>435</v>
      </c>
      <c r="C22" s="146" t="s">
        <v>433</v>
      </c>
      <c r="D22" s="146" t="s">
        <v>434</v>
      </c>
      <c r="E22" s="135" t="s">
        <v>364</v>
      </c>
      <c r="F22" s="130">
        <v>7</v>
      </c>
      <c r="G22" s="17">
        <v>46</v>
      </c>
      <c r="H22" s="16"/>
      <c r="I22" s="17"/>
      <c r="J22" s="48"/>
      <c r="K22" s="49"/>
      <c r="L22" s="37"/>
      <c r="M22" s="18"/>
      <c r="N22" s="89"/>
      <c r="O22" s="90"/>
      <c r="P22" s="16"/>
      <c r="Q22" s="17"/>
      <c r="R22" s="16"/>
      <c r="S22" s="18"/>
      <c r="T22" s="90"/>
      <c r="U22" s="90"/>
      <c r="V22" s="39"/>
      <c r="W22" s="18"/>
      <c r="X22" s="39"/>
      <c r="Y22" s="17"/>
      <c r="Z22" s="16"/>
      <c r="AA22" s="17"/>
      <c r="AB22" s="106">
        <f t="shared" si="0"/>
        <v>46</v>
      </c>
      <c r="AC22" s="18">
        <f t="shared" si="1"/>
        <v>46</v>
      </c>
      <c r="AD22" s="107">
        <f t="shared" si="2"/>
        <v>20</v>
      </c>
      <c r="AE22" s="77">
        <v>1</v>
      </c>
    </row>
    <row r="23" spans="1:31" ht="16.5">
      <c r="A23" s="65"/>
      <c r="B23" s="116"/>
      <c r="C23" s="82" t="s">
        <v>829</v>
      </c>
      <c r="D23" s="82" t="s">
        <v>317</v>
      </c>
      <c r="E23" s="135" t="s">
        <v>826</v>
      </c>
      <c r="F23" s="134"/>
      <c r="G23" s="17"/>
      <c r="H23" s="16">
        <v>9</v>
      </c>
      <c r="I23" s="17">
        <v>40</v>
      </c>
      <c r="J23" s="48"/>
      <c r="K23" s="49"/>
      <c r="L23" s="37"/>
      <c r="M23" s="18"/>
      <c r="N23" s="89"/>
      <c r="O23" s="90"/>
      <c r="P23" s="16"/>
      <c r="Q23" s="17"/>
      <c r="R23" s="16"/>
      <c r="S23" s="18"/>
      <c r="T23" s="90"/>
      <c r="U23" s="90"/>
      <c r="V23" s="39"/>
      <c r="W23" s="18"/>
      <c r="X23" s="39"/>
      <c r="Y23" s="17"/>
      <c r="Z23" s="16"/>
      <c r="AA23" s="17"/>
      <c r="AB23" s="106">
        <f t="shared" si="0"/>
        <v>40</v>
      </c>
      <c r="AC23" s="18">
        <f t="shared" si="1"/>
        <v>40</v>
      </c>
      <c r="AD23" s="107">
        <f t="shared" si="2"/>
        <v>21</v>
      </c>
      <c r="AE23" s="77">
        <v>1</v>
      </c>
    </row>
    <row r="24" spans="1:31" ht="16.5">
      <c r="A24" s="65"/>
      <c r="B24" s="67"/>
      <c r="C24" s="67" t="s">
        <v>1030</v>
      </c>
      <c r="D24" s="67" t="s">
        <v>1015</v>
      </c>
      <c r="E24" s="135" t="s">
        <v>1016</v>
      </c>
      <c r="F24" s="130"/>
      <c r="G24" s="17"/>
      <c r="H24" s="16"/>
      <c r="I24" s="17"/>
      <c r="J24" s="48"/>
      <c r="K24" s="49"/>
      <c r="L24" s="37">
        <v>10</v>
      </c>
      <c r="M24" s="18">
        <v>38</v>
      </c>
      <c r="N24" s="89"/>
      <c r="O24" s="90"/>
      <c r="P24" s="16"/>
      <c r="Q24" s="17"/>
      <c r="R24" s="16"/>
      <c r="S24" s="18"/>
      <c r="T24" s="90"/>
      <c r="U24" s="90"/>
      <c r="V24" s="39"/>
      <c r="W24" s="18"/>
      <c r="X24" s="39"/>
      <c r="Y24" s="17"/>
      <c r="Z24" s="16"/>
      <c r="AA24" s="17"/>
      <c r="AB24" s="106">
        <f t="shared" si="0"/>
        <v>38</v>
      </c>
      <c r="AC24" s="18">
        <f t="shared" si="1"/>
        <v>38</v>
      </c>
      <c r="AD24" s="107">
        <f t="shared" si="2"/>
        <v>22</v>
      </c>
      <c r="AE24" s="77">
        <v>1</v>
      </c>
    </row>
    <row r="25" spans="1:31" ht="18" customHeight="1">
      <c r="A25" s="133" t="s">
        <v>454</v>
      </c>
      <c r="B25" s="153" t="s">
        <v>456</v>
      </c>
      <c r="C25" s="157" t="s">
        <v>455</v>
      </c>
      <c r="D25" s="157" t="s">
        <v>181</v>
      </c>
      <c r="E25" s="133" t="s">
        <v>356</v>
      </c>
      <c r="F25" s="155">
        <v>13</v>
      </c>
      <c r="G25" s="17">
        <v>32</v>
      </c>
      <c r="H25" s="16"/>
      <c r="I25" s="17"/>
      <c r="J25" s="48"/>
      <c r="K25" s="49"/>
      <c r="L25" s="37"/>
      <c r="M25" s="18"/>
      <c r="N25" s="89"/>
      <c r="O25" s="90"/>
      <c r="P25" s="16"/>
      <c r="Q25" s="17"/>
      <c r="R25" s="16"/>
      <c r="S25" s="18"/>
      <c r="T25" s="90"/>
      <c r="U25" s="90"/>
      <c r="V25" s="39"/>
      <c r="W25" s="18"/>
      <c r="X25" s="39"/>
      <c r="Y25" s="17"/>
      <c r="Z25" s="16"/>
      <c r="AA25" s="17"/>
      <c r="AB25" s="106">
        <f t="shared" si="0"/>
        <v>32</v>
      </c>
      <c r="AC25" s="18">
        <f t="shared" si="1"/>
        <v>32</v>
      </c>
      <c r="AD25" s="107">
        <f t="shared" si="2"/>
        <v>23</v>
      </c>
      <c r="AE25" s="77">
        <v>1</v>
      </c>
    </row>
    <row r="26" spans="1:31" ht="16.5">
      <c r="A26" s="146" t="s">
        <v>118</v>
      </c>
      <c r="B26" s="147">
        <v>39862</v>
      </c>
      <c r="C26" s="146" t="s">
        <v>423</v>
      </c>
      <c r="D26" s="146" t="s">
        <v>424</v>
      </c>
      <c r="E26" s="201" t="s">
        <v>422</v>
      </c>
      <c r="F26" s="134">
        <v>5</v>
      </c>
      <c r="G26" s="17">
        <v>0</v>
      </c>
      <c r="H26" s="16"/>
      <c r="I26" s="17"/>
      <c r="J26" s="48"/>
      <c r="K26" s="49"/>
      <c r="L26" s="37"/>
      <c r="M26" s="18"/>
      <c r="N26" s="89"/>
      <c r="O26" s="90"/>
      <c r="P26" s="16"/>
      <c r="Q26" s="17"/>
      <c r="R26" s="16"/>
      <c r="S26" s="18"/>
      <c r="T26" s="90"/>
      <c r="U26" s="90"/>
      <c r="V26" s="39"/>
      <c r="W26" s="18"/>
      <c r="X26" s="39"/>
      <c r="Y26" s="17"/>
      <c r="Z26" s="16"/>
      <c r="AA26" s="17"/>
      <c r="AB26" s="106">
        <f t="shared" si="0"/>
        <v>0</v>
      </c>
      <c r="AC26" s="18">
        <f t="shared" si="1"/>
        <v>0</v>
      </c>
      <c r="AD26" s="107">
        <f t="shared" si="2"/>
        <v>24</v>
      </c>
      <c r="AE26" s="77">
        <v>1</v>
      </c>
    </row>
    <row r="27" spans="1:31" ht="16.5">
      <c r="A27" s="146" t="s">
        <v>118</v>
      </c>
      <c r="B27" s="147">
        <v>39931</v>
      </c>
      <c r="C27" s="146" t="s">
        <v>425</v>
      </c>
      <c r="D27" s="146" t="s">
        <v>317</v>
      </c>
      <c r="E27" s="201" t="s">
        <v>422</v>
      </c>
      <c r="F27" s="134">
        <v>5</v>
      </c>
      <c r="G27" s="17">
        <v>0</v>
      </c>
      <c r="H27" s="16"/>
      <c r="I27" s="17"/>
      <c r="J27" s="48"/>
      <c r="K27" s="49"/>
      <c r="L27" s="37"/>
      <c r="M27" s="18"/>
      <c r="N27" s="89"/>
      <c r="O27" s="90"/>
      <c r="P27" s="16"/>
      <c r="Q27" s="17"/>
      <c r="R27" s="16"/>
      <c r="S27" s="18"/>
      <c r="T27" s="90"/>
      <c r="U27" s="90"/>
      <c r="V27" s="39"/>
      <c r="W27" s="18"/>
      <c r="X27" s="39"/>
      <c r="Y27" s="17"/>
      <c r="Z27" s="16"/>
      <c r="AA27" s="17"/>
      <c r="AB27" s="106">
        <f t="shared" si="0"/>
        <v>0</v>
      </c>
      <c r="AC27" s="18">
        <f t="shared" si="1"/>
        <v>0</v>
      </c>
      <c r="AD27" s="107">
        <f t="shared" si="2"/>
        <v>25</v>
      </c>
      <c r="AE27" s="77">
        <v>1</v>
      </c>
    </row>
    <row r="28" spans="1:31" ht="16.5">
      <c r="A28" s="65"/>
      <c r="B28" s="116"/>
      <c r="C28" s="82"/>
      <c r="D28" s="65"/>
      <c r="E28" s="135"/>
      <c r="F28" s="130"/>
      <c r="G28" s="17"/>
      <c r="H28" s="16"/>
      <c r="I28" s="17"/>
      <c r="J28" s="48"/>
      <c r="K28" s="49"/>
      <c r="L28" s="37"/>
      <c r="M28" s="18"/>
      <c r="N28" s="89"/>
      <c r="O28" s="90"/>
      <c r="P28" s="16"/>
      <c r="Q28" s="17"/>
      <c r="R28" s="16"/>
      <c r="S28" s="18"/>
      <c r="T28" s="90"/>
      <c r="U28" s="90"/>
      <c r="V28" s="39"/>
      <c r="W28" s="18"/>
      <c r="X28" s="39"/>
      <c r="Y28" s="17"/>
      <c r="Z28" s="16"/>
      <c r="AA28" s="17"/>
      <c r="AB28" s="106">
        <f t="shared" si="0"/>
        <v>0</v>
      </c>
      <c r="AC28" s="18">
        <f t="shared" si="1"/>
        <v>0</v>
      </c>
      <c r="AD28" s="107">
        <f t="shared" si="2"/>
        <v>26</v>
      </c>
    </row>
    <row r="29" spans="1:31" ht="16.5">
      <c r="A29" s="65"/>
      <c r="B29" s="96"/>
      <c r="C29" s="82"/>
      <c r="D29" s="65"/>
      <c r="E29" s="135"/>
      <c r="F29" s="130"/>
      <c r="G29" s="17"/>
      <c r="H29" s="16"/>
      <c r="I29" s="17"/>
      <c r="J29" s="48"/>
      <c r="K29" s="49"/>
      <c r="L29" s="37"/>
      <c r="M29" s="18"/>
      <c r="N29" s="89"/>
      <c r="O29" s="90"/>
      <c r="P29" s="16"/>
      <c r="Q29" s="17"/>
      <c r="R29" s="16"/>
      <c r="S29" s="18"/>
      <c r="T29" s="90"/>
      <c r="U29" s="90"/>
      <c r="V29" s="39"/>
      <c r="W29" s="18"/>
      <c r="X29" s="39"/>
      <c r="Y29" s="17"/>
      <c r="Z29" s="16"/>
      <c r="AA29" s="17"/>
      <c r="AB29" s="106">
        <f t="shared" si="0"/>
        <v>0</v>
      </c>
      <c r="AC29" s="18">
        <f t="shared" si="1"/>
        <v>0</v>
      </c>
      <c r="AD29" s="107">
        <f t="shared" si="2"/>
        <v>27</v>
      </c>
    </row>
    <row r="30" spans="1:31" ht="16.5">
      <c r="A30" s="65"/>
      <c r="B30" s="96"/>
      <c r="C30" s="82"/>
      <c r="D30" s="65"/>
      <c r="E30" s="135"/>
      <c r="F30" s="130"/>
      <c r="G30" s="17"/>
      <c r="H30" s="16"/>
      <c r="I30" s="17"/>
      <c r="J30" s="48"/>
      <c r="K30" s="49"/>
      <c r="L30" s="37"/>
      <c r="M30" s="18"/>
      <c r="N30" s="89"/>
      <c r="O30" s="90"/>
      <c r="P30" s="16"/>
      <c r="Q30" s="17"/>
      <c r="R30" s="16"/>
      <c r="S30" s="18"/>
      <c r="T30" s="90"/>
      <c r="U30" s="90"/>
      <c r="V30" s="39"/>
      <c r="W30" s="18"/>
      <c r="X30" s="39"/>
      <c r="Y30" s="17"/>
      <c r="Z30" s="16"/>
      <c r="AA30" s="17"/>
      <c r="AB30" s="106">
        <f t="shared" si="0"/>
        <v>0</v>
      </c>
      <c r="AC30" s="18">
        <f t="shared" si="1"/>
        <v>0</v>
      </c>
      <c r="AD30" s="107">
        <f t="shared" si="2"/>
        <v>28</v>
      </c>
    </row>
    <row r="31" spans="1:31" ht="16.5">
      <c r="A31" s="65"/>
      <c r="B31" s="116"/>
      <c r="C31" s="82"/>
      <c r="D31" s="65"/>
      <c r="E31" s="135"/>
      <c r="F31" s="130"/>
      <c r="G31" s="17"/>
      <c r="H31" s="16"/>
      <c r="I31" s="17"/>
      <c r="J31" s="48"/>
      <c r="K31" s="49"/>
      <c r="L31" s="37"/>
      <c r="M31" s="18"/>
      <c r="N31" s="89"/>
      <c r="O31" s="90"/>
      <c r="P31" s="16"/>
      <c r="Q31" s="17"/>
      <c r="R31" s="16"/>
      <c r="S31" s="18"/>
      <c r="T31" s="90"/>
      <c r="U31" s="90"/>
      <c r="V31" s="39"/>
      <c r="W31" s="18"/>
      <c r="X31" s="39"/>
      <c r="Y31" s="17"/>
      <c r="Z31" s="16"/>
      <c r="AA31" s="17"/>
      <c r="AB31" s="106">
        <f t="shared" si="0"/>
        <v>0</v>
      </c>
      <c r="AC31" s="18">
        <f t="shared" si="1"/>
        <v>0</v>
      </c>
      <c r="AD31" s="107">
        <f t="shared" si="2"/>
        <v>29</v>
      </c>
    </row>
    <row r="32" spans="1:31" ht="16.5">
      <c r="A32" s="65"/>
      <c r="B32" s="116"/>
      <c r="C32" s="82"/>
      <c r="D32" s="65"/>
      <c r="E32" s="135"/>
      <c r="F32" s="130"/>
      <c r="G32" s="17"/>
      <c r="H32" s="16"/>
      <c r="I32" s="17"/>
      <c r="J32" s="48"/>
      <c r="K32" s="49"/>
      <c r="L32" s="37"/>
      <c r="M32" s="18"/>
      <c r="N32" s="89"/>
      <c r="O32" s="90"/>
      <c r="P32" s="16"/>
      <c r="Q32" s="17"/>
      <c r="R32" s="16"/>
      <c r="S32" s="18"/>
      <c r="T32" s="90"/>
      <c r="U32" s="90"/>
      <c r="V32" s="39"/>
      <c r="W32" s="18"/>
      <c r="X32" s="39"/>
      <c r="Y32" s="17"/>
      <c r="Z32" s="16"/>
      <c r="AA32" s="17"/>
      <c r="AB32" s="106">
        <f t="shared" si="0"/>
        <v>0</v>
      </c>
      <c r="AC32" s="18">
        <f t="shared" si="1"/>
        <v>0</v>
      </c>
      <c r="AD32" s="107">
        <f t="shared" si="2"/>
        <v>30</v>
      </c>
    </row>
    <row r="33" spans="1:30" ht="16.5">
      <c r="A33" s="65"/>
      <c r="B33" s="116"/>
      <c r="C33" s="82"/>
      <c r="D33" s="65"/>
      <c r="E33" s="135"/>
      <c r="F33" s="130"/>
      <c r="G33" s="17"/>
      <c r="H33" s="16"/>
      <c r="I33" s="17"/>
      <c r="J33" s="48"/>
      <c r="K33" s="49"/>
      <c r="L33" s="37"/>
      <c r="M33" s="18"/>
      <c r="N33" s="89"/>
      <c r="O33" s="90"/>
      <c r="P33" s="16"/>
      <c r="Q33" s="17"/>
      <c r="R33" s="16"/>
      <c r="S33" s="18"/>
      <c r="T33" s="90"/>
      <c r="U33" s="90"/>
      <c r="V33" s="39"/>
      <c r="W33" s="18"/>
      <c r="X33" s="39"/>
      <c r="Y33" s="17"/>
      <c r="Z33" s="16"/>
      <c r="AA33" s="17"/>
      <c r="AB33" s="106">
        <f t="shared" si="0"/>
        <v>0</v>
      </c>
      <c r="AC33" s="18">
        <f t="shared" si="1"/>
        <v>0</v>
      </c>
      <c r="AD33" s="107">
        <f t="shared" si="2"/>
        <v>31</v>
      </c>
    </row>
    <row r="34" spans="1:30" ht="16.5">
      <c r="A34" s="65"/>
      <c r="B34" s="116"/>
      <c r="C34" s="82"/>
      <c r="D34" s="65"/>
      <c r="E34" s="135"/>
      <c r="F34" s="130"/>
      <c r="G34" s="17"/>
      <c r="H34" s="16"/>
      <c r="I34" s="17"/>
      <c r="J34" s="48"/>
      <c r="K34" s="49"/>
      <c r="L34" s="37"/>
      <c r="M34" s="18"/>
      <c r="N34" s="89"/>
      <c r="O34" s="90"/>
      <c r="P34" s="16"/>
      <c r="Q34" s="17"/>
      <c r="R34" s="16"/>
      <c r="S34" s="18"/>
      <c r="T34" s="90"/>
      <c r="U34" s="90"/>
      <c r="V34" s="39"/>
      <c r="W34" s="18"/>
      <c r="X34" s="39"/>
      <c r="Y34" s="17"/>
      <c r="Z34" s="16"/>
      <c r="AA34" s="17"/>
      <c r="AB34" s="106">
        <f t="shared" si="0"/>
        <v>0</v>
      </c>
      <c r="AC34" s="18">
        <f t="shared" si="1"/>
        <v>0</v>
      </c>
      <c r="AD34" s="107">
        <f t="shared" si="2"/>
        <v>32</v>
      </c>
    </row>
    <row r="35" spans="1:30" ht="16.5">
      <c r="A35" s="63"/>
      <c r="B35" s="65"/>
      <c r="C35" s="148"/>
      <c r="D35" s="65"/>
      <c r="E35" s="135"/>
      <c r="F35" s="130"/>
      <c r="G35" s="17"/>
      <c r="H35" s="16"/>
      <c r="I35" s="17"/>
      <c r="J35" s="48"/>
      <c r="K35" s="49"/>
      <c r="L35" s="37"/>
      <c r="M35" s="18"/>
      <c r="N35" s="89"/>
      <c r="O35" s="90"/>
      <c r="P35" s="16"/>
      <c r="Q35" s="17"/>
      <c r="R35" s="16"/>
      <c r="S35" s="18"/>
      <c r="T35" s="90"/>
      <c r="U35" s="90"/>
      <c r="V35" s="39"/>
      <c r="W35" s="18"/>
      <c r="X35" s="39"/>
      <c r="Y35" s="17"/>
      <c r="Z35" s="16"/>
      <c r="AA35" s="17"/>
      <c r="AB35" s="106">
        <f t="shared" ref="AB35:AB66" si="3">G35+I35+K35+M35+O35+Q35+S35+AA35+U35+W35+Y35</f>
        <v>0</v>
      </c>
      <c r="AC35" s="18">
        <f t="shared" ref="AC35:AC70" si="4">G35+I35+K35+M35+O35+Q35+S35+AA35+U35+W35+Y35</f>
        <v>0</v>
      </c>
      <c r="AD35" s="107">
        <f t="shared" si="2"/>
        <v>33</v>
      </c>
    </row>
    <row r="36" spans="1:30" ht="16.5">
      <c r="A36" s="65"/>
      <c r="B36" s="67"/>
      <c r="C36" s="67"/>
      <c r="D36" s="67"/>
      <c r="E36" s="135"/>
      <c r="F36" s="130"/>
      <c r="G36" s="17"/>
      <c r="H36" s="16"/>
      <c r="I36" s="17"/>
      <c r="J36" s="48"/>
      <c r="K36" s="49"/>
      <c r="L36" s="37"/>
      <c r="M36" s="18"/>
      <c r="N36" s="89"/>
      <c r="O36" s="90"/>
      <c r="P36" s="16"/>
      <c r="Q36" s="17"/>
      <c r="R36" s="16"/>
      <c r="S36" s="18"/>
      <c r="T36" s="90"/>
      <c r="U36" s="90"/>
      <c r="V36" s="39"/>
      <c r="W36" s="18"/>
      <c r="X36" s="39"/>
      <c r="Y36" s="17"/>
      <c r="Z36" s="16"/>
      <c r="AA36" s="17"/>
      <c r="AB36" s="106">
        <f t="shared" si="3"/>
        <v>0</v>
      </c>
      <c r="AC36" s="18">
        <f t="shared" si="4"/>
        <v>0</v>
      </c>
      <c r="AD36" s="107">
        <f t="shared" ref="AD36:AD70" si="5">AD35+1</f>
        <v>34</v>
      </c>
    </row>
    <row r="37" spans="1:30" ht="16.5">
      <c r="A37" s="65"/>
      <c r="B37" s="96"/>
      <c r="C37" s="82"/>
      <c r="D37" s="65"/>
      <c r="E37" s="135"/>
      <c r="F37" s="130"/>
      <c r="G37" s="17"/>
      <c r="H37" s="16"/>
      <c r="I37" s="17"/>
      <c r="J37" s="48"/>
      <c r="K37" s="49"/>
      <c r="L37" s="37"/>
      <c r="M37" s="18"/>
      <c r="N37" s="89"/>
      <c r="O37" s="90"/>
      <c r="P37" s="16"/>
      <c r="Q37" s="17"/>
      <c r="R37" s="16"/>
      <c r="S37" s="18"/>
      <c r="T37" s="90"/>
      <c r="U37" s="90"/>
      <c r="V37" s="39"/>
      <c r="W37" s="18"/>
      <c r="X37" s="39"/>
      <c r="Y37" s="17"/>
      <c r="Z37" s="16"/>
      <c r="AA37" s="17"/>
      <c r="AB37" s="106">
        <f t="shared" si="3"/>
        <v>0</v>
      </c>
      <c r="AC37" s="18">
        <f t="shared" si="4"/>
        <v>0</v>
      </c>
      <c r="AD37" s="107">
        <f t="shared" si="5"/>
        <v>35</v>
      </c>
    </row>
    <row r="38" spans="1:30" ht="16.5">
      <c r="A38" s="63"/>
      <c r="B38" s="82"/>
      <c r="C38" s="148"/>
      <c r="D38" s="65"/>
      <c r="E38" s="135"/>
      <c r="F38" s="130"/>
      <c r="G38" s="17"/>
      <c r="H38" s="16"/>
      <c r="I38" s="17"/>
      <c r="J38" s="48"/>
      <c r="K38" s="49"/>
      <c r="L38" s="37"/>
      <c r="M38" s="18"/>
      <c r="N38" s="89"/>
      <c r="O38" s="90"/>
      <c r="P38" s="16"/>
      <c r="Q38" s="17"/>
      <c r="R38" s="16"/>
      <c r="S38" s="18"/>
      <c r="T38" s="90"/>
      <c r="U38" s="90"/>
      <c r="V38" s="39"/>
      <c r="W38" s="18"/>
      <c r="X38" s="39"/>
      <c r="Y38" s="17"/>
      <c r="Z38" s="16"/>
      <c r="AA38" s="17"/>
      <c r="AB38" s="106">
        <f t="shared" si="3"/>
        <v>0</v>
      </c>
      <c r="AC38" s="18">
        <f t="shared" si="4"/>
        <v>0</v>
      </c>
      <c r="AD38" s="107">
        <f t="shared" si="5"/>
        <v>36</v>
      </c>
    </row>
    <row r="39" spans="1:30" ht="16.5">
      <c r="A39" s="65"/>
      <c r="B39" s="116"/>
      <c r="D39" s="65"/>
      <c r="E39" s="135"/>
      <c r="F39" s="130"/>
      <c r="G39" s="17"/>
      <c r="H39" s="16"/>
      <c r="I39" s="17"/>
      <c r="J39" s="48"/>
      <c r="K39" s="49"/>
      <c r="L39" s="37"/>
      <c r="M39" s="18"/>
      <c r="N39" s="89"/>
      <c r="O39" s="90"/>
      <c r="P39" s="16"/>
      <c r="Q39" s="17"/>
      <c r="R39" s="16"/>
      <c r="S39" s="18"/>
      <c r="T39" s="90"/>
      <c r="U39" s="90"/>
      <c r="V39" s="39"/>
      <c r="W39" s="18"/>
      <c r="X39" s="39"/>
      <c r="Y39" s="17"/>
      <c r="Z39" s="16"/>
      <c r="AA39" s="17"/>
      <c r="AB39" s="106">
        <f t="shared" si="3"/>
        <v>0</v>
      </c>
      <c r="AC39" s="18">
        <f t="shared" si="4"/>
        <v>0</v>
      </c>
      <c r="AD39" s="107">
        <f t="shared" si="5"/>
        <v>37</v>
      </c>
    </row>
    <row r="40" spans="1:30" ht="16.5">
      <c r="A40" s="65"/>
      <c r="B40" s="116"/>
      <c r="C40" s="82"/>
      <c r="D40" s="65"/>
      <c r="E40" s="133"/>
      <c r="F40" s="130"/>
      <c r="G40" s="17"/>
      <c r="H40" s="16"/>
      <c r="I40" s="17"/>
      <c r="J40" s="48"/>
      <c r="K40" s="49"/>
      <c r="L40" s="37"/>
      <c r="M40" s="18"/>
      <c r="N40" s="89"/>
      <c r="O40" s="90"/>
      <c r="P40" s="16"/>
      <c r="Q40" s="17"/>
      <c r="R40" s="16"/>
      <c r="S40" s="18"/>
      <c r="T40" s="90"/>
      <c r="U40" s="90"/>
      <c r="V40" s="39"/>
      <c r="W40" s="18"/>
      <c r="X40" s="39"/>
      <c r="Y40" s="17"/>
      <c r="Z40" s="16"/>
      <c r="AA40" s="17"/>
      <c r="AB40" s="106">
        <f t="shared" si="3"/>
        <v>0</v>
      </c>
      <c r="AC40" s="18">
        <f t="shared" si="4"/>
        <v>0</v>
      </c>
      <c r="AD40" s="107">
        <f t="shared" si="5"/>
        <v>38</v>
      </c>
    </row>
    <row r="41" spans="1:30" ht="16.5">
      <c r="A41" s="65"/>
      <c r="B41" s="116"/>
      <c r="C41" s="82"/>
      <c r="D41" s="65"/>
      <c r="E41" s="133"/>
      <c r="F41" s="130"/>
      <c r="G41" s="17"/>
      <c r="H41" s="16"/>
      <c r="I41" s="17"/>
      <c r="J41" s="48"/>
      <c r="K41" s="49"/>
      <c r="L41" s="37"/>
      <c r="M41" s="18"/>
      <c r="N41" s="89"/>
      <c r="O41" s="90"/>
      <c r="P41" s="16"/>
      <c r="Q41" s="17"/>
      <c r="R41" s="16"/>
      <c r="S41" s="18"/>
      <c r="T41" s="90"/>
      <c r="U41" s="90"/>
      <c r="V41" s="39"/>
      <c r="W41" s="18"/>
      <c r="X41" s="39"/>
      <c r="Y41" s="17"/>
      <c r="Z41" s="16"/>
      <c r="AA41" s="17"/>
      <c r="AB41" s="106">
        <f t="shared" si="3"/>
        <v>0</v>
      </c>
      <c r="AC41" s="18">
        <f t="shared" si="4"/>
        <v>0</v>
      </c>
      <c r="AD41" s="107">
        <f t="shared" si="5"/>
        <v>39</v>
      </c>
    </row>
    <row r="42" spans="1:30" ht="16.5">
      <c r="A42" s="65"/>
      <c r="B42" s="116"/>
      <c r="C42" s="82"/>
      <c r="D42" s="65"/>
      <c r="E42" s="133"/>
      <c r="F42" s="134"/>
      <c r="G42" s="17"/>
      <c r="H42" s="16"/>
      <c r="I42" s="17"/>
      <c r="J42" s="48"/>
      <c r="K42" s="49"/>
      <c r="L42" s="37"/>
      <c r="M42" s="18"/>
      <c r="N42" s="89"/>
      <c r="O42" s="90"/>
      <c r="P42" s="16"/>
      <c r="Q42" s="17"/>
      <c r="R42" s="16"/>
      <c r="S42" s="18"/>
      <c r="T42" s="90"/>
      <c r="U42" s="90"/>
      <c r="V42" s="39"/>
      <c r="W42" s="18"/>
      <c r="X42" s="39"/>
      <c r="Y42" s="17"/>
      <c r="Z42" s="16"/>
      <c r="AA42" s="17"/>
      <c r="AB42" s="106">
        <f t="shared" si="3"/>
        <v>0</v>
      </c>
      <c r="AC42" s="18">
        <f t="shared" si="4"/>
        <v>0</v>
      </c>
      <c r="AD42" s="107">
        <f t="shared" si="5"/>
        <v>40</v>
      </c>
    </row>
    <row r="43" spans="1:30" ht="16.5">
      <c r="A43" s="65"/>
      <c r="B43" s="116"/>
      <c r="C43" s="82"/>
      <c r="D43" s="65"/>
      <c r="E43" s="65"/>
      <c r="F43" s="130"/>
      <c r="G43" s="17"/>
      <c r="H43" s="16"/>
      <c r="I43" s="17"/>
      <c r="J43" s="48"/>
      <c r="K43" s="49"/>
      <c r="L43" s="37"/>
      <c r="M43" s="18"/>
      <c r="N43" s="89"/>
      <c r="O43" s="90"/>
      <c r="P43" s="16"/>
      <c r="Q43" s="17"/>
      <c r="R43" s="16"/>
      <c r="S43" s="18"/>
      <c r="T43" s="90"/>
      <c r="U43" s="90"/>
      <c r="V43" s="39"/>
      <c r="W43" s="18"/>
      <c r="X43" s="39"/>
      <c r="Y43" s="17"/>
      <c r="Z43" s="16"/>
      <c r="AA43" s="17"/>
      <c r="AB43" s="106">
        <f t="shared" si="3"/>
        <v>0</v>
      </c>
      <c r="AC43" s="18">
        <f t="shared" si="4"/>
        <v>0</v>
      </c>
      <c r="AD43" s="107">
        <f t="shared" si="5"/>
        <v>41</v>
      </c>
    </row>
    <row r="44" spans="1:30" ht="16.5">
      <c r="A44" s="65"/>
      <c r="B44" s="116"/>
      <c r="C44" s="82"/>
      <c r="D44" s="65"/>
      <c r="E44" s="65"/>
      <c r="F44" s="130"/>
      <c r="G44" s="17"/>
      <c r="H44" s="16"/>
      <c r="I44" s="17"/>
      <c r="J44" s="48"/>
      <c r="K44" s="49"/>
      <c r="L44" s="37"/>
      <c r="M44" s="18"/>
      <c r="N44" s="89"/>
      <c r="O44" s="90"/>
      <c r="P44" s="16"/>
      <c r="Q44" s="17"/>
      <c r="R44" s="16"/>
      <c r="S44" s="18"/>
      <c r="T44" s="90"/>
      <c r="U44" s="90"/>
      <c r="V44" s="39"/>
      <c r="W44" s="18"/>
      <c r="X44" s="39"/>
      <c r="Y44" s="17"/>
      <c r="Z44" s="16"/>
      <c r="AA44" s="17"/>
      <c r="AB44" s="106">
        <f t="shared" si="3"/>
        <v>0</v>
      </c>
      <c r="AC44" s="18">
        <f t="shared" si="4"/>
        <v>0</v>
      </c>
      <c r="AD44" s="107">
        <f t="shared" si="5"/>
        <v>42</v>
      </c>
    </row>
    <row r="45" spans="1:30" ht="16.5">
      <c r="A45" s="65"/>
      <c r="B45" s="96"/>
      <c r="C45" s="82"/>
      <c r="D45" s="65"/>
      <c r="E45" s="65"/>
      <c r="F45" s="130"/>
      <c r="G45" s="17"/>
      <c r="H45" s="16"/>
      <c r="I45" s="17"/>
      <c r="J45" s="48"/>
      <c r="K45" s="49"/>
      <c r="L45" s="37"/>
      <c r="M45" s="18"/>
      <c r="N45" s="89"/>
      <c r="O45" s="90"/>
      <c r="P45" s="16"/>
      <c r="Q45" s="17"/>
      <c r="R45" s="16"/>
      <c r="S45" s="18"/>
      <c r="T45" s="90"/>
      <c r="U45" s="90"/>
      <c r="V45" s="39"/>
      <c r="W45" s="18"/>
      <c r="X45" s="39"/>
      <c r="Y45" s="17"/>
      <c r="Z45" s="16"/>
      <c r="AA45" s="17"/>
      <c r="AB45" s="106">
        <f t="shared" si="3"/>
        <v>0</v>
      </c>
      <c r="AC45" s="18">
        <f t="shared" si="4"/>
        <v>0</v>
      </c>
      <c r="AD45" s="107">
        <f t="shared" si="5"/>
        <v>43</v>
      </c>
    </row>
    <row r="46" spans="1:30" ht="16.5">
      <c r="A46" s="65"/>
      <c r="B46" s="116"/>
      <c r="C46" s="82"/>
      <c r="D46" s="65"/>
      <c r="E46" s="65"/>
      <c r="F46" s="130"/>
      <c r="G46" s="17"/>
      <c r="H46" s="16"/>
      <c r="I46" s="17"/>
      <c r="J46" s="48"/>
      <c r="K46" s="49"/>
      <c r="L46" s="37"/>
      <c r="M46" s="18"/>
      <c r="N46" s="89"/>
      <c r="O46" s="90"/>
      <c r="P46" s="16"/>
      <c r="Q46" s="17"/>
      <c r="R46" s="16"/>
      <c r="S46" s="18"/>
      <c r="T46" s="90"/>
      <c r="U46" s="90"/>
      <c r="V46" s="39"/>
      <c r="W46" s="18"/>
      <c r="X46" s="39"/>
      <c r="Y46" s="17"/>
      <c r="Z46" s="16"/>
      <c r="AA46" s="17"/>
      <c r="AB46" s="106">
        <f t="shared" si="3"/>
        <v>0</v>
      </c>
      <c r="AC46" s="18">
        <f t="shared" si="4"/>
        <v>0</v>
      </c>
      <c r="AD46" s="107">
        <f t="shared" si="5"/>
        <v>44</v>
      </c>
    </row>
    <row r="47" spans="1:30" ht="16.5">
      <c r="A47" s="65"/>
      <c r="B47" s="116"/>
      <c r="C47" s="82"/>
      <c r="D47" s="65"/>
      <c r="E47" s="65"/>
      <c r="F47" s="130"/>
      <c r="G47" s="17"/>
      <c r="H47" s="16"/>
      <c r="I47" s="17"/>
      <c r="J47" s="48"/>
      <c r="K47" s="49"/>
      <c r="L47" s="37"/>
      <c r="M47" s="18"/>
      <c r="N47" s="89"/>
      <c r="O47" s="90"/>
      <c r="P47" s="16"/>
      <c r="Q47" s="17"/>
      <c r="R47" s="16"/>
      <c r="S47" s="18"/>
      <c r="T47" s="90"/>
      <c r="U47" s="90"/>
      <c r="V47" s="39"/>
      <c r="W47" s="18"/>
      <c r="X47" s="39"/>
      <c r="Y47" s="17"/>
      <c r="Z47" s="16"/>
      <c r="AA47" s="17"/>
      <c r="AB47" s="106">
        <f t="shared" si="3"/>
        <v>0</v>
      </c>
      <c r="AC47" s="18">
        <f t="shared" si="4"/>
        <v>0</v>
      </c>
      <c r="AD47" s="107">
        <f t="shared" si="5"/>
        <v>45</v>
      </c>
    </row>
    <row r="48" spans="1:30" ht="16.5">
      <c r="A48" s="65"/>
      <c r="B48" s="116"/>
      <c r="C48" s="82"/>
      <c r="D48" s="65"/>
      <c r="E48" s="65"/>
      <c r="F48" s="130"/>
      <c r="G48" s="17"/>
      <c r="H48" s="16"/>
      <c r="I48" s="17"/>
      <c r="J48" s="48"/>
      <c r="K48" s="49"/>
      <c r="L48" s="37"/>
      <c r="M48" s="18"/>
      <c r="N48" s="89"/>
      <c r="O48" s="90"/>
      <c r="P48" s="16"/>
      <c r="Q48" s="17"/>
      <c r="R48" s="16"/>
      <c r="S48" s="18"/>
      <c r="T48" s="90"/>
      <c r="U48" s="90"/>
      <c r="V48" s="39"/>
      <c r="W48" s="18"/>
      <c r="X48" s="39"/>
      <c r="Y48" s="17"/>
      <c r="Z48" s="16"/>
      <c r="AA48" s="17"/>
      <c r="AB48" s="106">
        <f t="shared" si="3"/>
        <v>0</v>
      </c>
      <c r="AC48" s="18">
        <f t="shared" si="4"/>
        <v>0</v>
      </c>
      <c r="AD48" s="107">
        <f t="shared" si="5"/>
        <v>46</v>
      </c>
    </row>
    <row r="49" spans="1:30" ht="16.5">
      <c r="A49" s="65"/>
      <c r="B49" s="116"/>
      <c r="C49" s="82"/>
      <c r="D49" s="65"/>
      <c r="E49" s="65"/>
      <c r="F49" s="130"/>
      <c r="G49" s="17"/>
      <c r="H49" s="16"/>
      <c r="I49" s="17"/>
      <c r="J49" s="48"/>
      <c r="K49" s="49"/>
      <c r="L49" s="37"/>
      <c r="M49" s="18"/>
      <c r="N49" s="89"/>
      <c r="O49" s="90"/>
      <c r="P49" s="16"/>
      <c r="Q49" s="17"/>
      <c r="R49" s="16"/>
      <c r="S49" s="18"/>
      <c r="T49" s="90"/>
      <c r="U49" s="90"/>
      <c r="V49" s="39"/>
      <c r="W49" s="18"/>
      <c r="X49" s="39"/>
      <c r="Y49" s="17"/>
      <c r="Z49" s="16"/>
      <c r="AA49" s="17"/>
      <c r="AB49" s="106">
        <f t="shared" si="3"/>
        <v>0</v>
      </c>
      <c r="AC49" s="18">
        <f t="shared" si="4"/>
        <v>0</v>
      </c>
      <c r="AD49" s="107">
        <f t="shared" si="5"/>
        <v>47</v>
      </c>
    </row>
    <row r="50" spans="1:30" ht="16.5">
      <c r="A50" s="65"/>
      <c r="B50" s="116"/>
      <c r="C50" s="82"/>
      <c r="D50" s="65"/>
      <c r="E50" s="65"/>
      <c r="F50" s="130"/>
      <c r="G50" s="17"/>
      <c r="H50" s="16"/>
      <c r="I50" s="17"/>
      <c r="J50" s="48"/>
      <c r="K50" s="49"/>
      <c r="L50" s="37"/>
      <c r="M50" s="18"/>
      <c r="N50" s="89"/>
      <c r="O50" s="90"/>
      <c r="P50" s="16"/>
      <c r="Q50" s="17"/>
      <c r="R50" s="16"/>
      <c r="S50" s="18"/>
      <c r="T50" s="90"/>
      <c r="U50" s="90"/>
      <c r="V50" s="39"/>
      <c r="W50" s="18"/>
      <c r="X50" s="39"/>
      <c r="Y50" s="17"/>
      <c r="Z50" s="16"/>
      <c r="AA50" s="17"/>
      <c r="AB50" s="106">
        <f t="shared" si="3"/>
        <v>0</v>
      </c>
      <c r="AC50" s="18">
        <f t="shared" si="4"/>
        <v>0</v>
      </c>
      <c r="AD50" s="107">
        <f t="shared" si="5"/>
        <v>48</v>
      </c>
    </row>
    <row r="51" spans="1:30" ht="16.5">
      <c r="A51" s="65"/>
      <c r="B51" s="116"/>
      <c r="C51" s="82"/>
      <c r="D51" s="65"/>
      <c r="E51" s="65"/>
      <c r="F51" s="130"/>
      <c r="G51" s="17"/>
      <c r="H51" s="16"/>
      <c r="I51" s="17"/>
      <c r="J51" s="48"/>
      <c r="K51" s="49"/>
      <c r="L51" s="37"/>
      <c r="M51" s="18"/>
      <c r="N51" s="89"/>
      <c r="O51" s="90"/>
      <c r="P51" s="16"/>
      <c r="Q51" s="17"/>
      <c r="R51" s="16"/>
      <c r="S51" s="18"/>
      <c r="T51" s="90"/>
      <c r="U51" s="90"/>
      <c r="V51" s="39"/>
      <c r="W51" s="18"/>
      <c r="X51" s="39"/>
      <c r="Y51" s="17"/>
      <c r="Z51" s="16"/>
      <c r="AA51" s="17"/>
      <c r="AB51" s="106">
        <f t="shared" si="3"/>
        <v>0</v>
      </c>
      <c r="AC51" s="18">
        <f t="shared" si="4"/>
        <v>0</v>
      </c>
      <c r="AD51" s="107">
        <f t="shared" si="5"/>
        <v>49</v>
      </c>
    </row>
    <row r="52" spans="1:30" ht="16.5">
      <c r="A52" s="65"/>
      <c r="B52" s="116"/>
      <c r="C52" s="82"/>
      <c r="D52" s="65"/>
      <c r="E52" s="65"/>
      <c r="F52" s="130"/>
      <c r="G52" s="17"/>
      <c r="H52" s="16"/>
      <c r="I52" s="17"/>
      <c r="J52" s="48"/>
      <c r="K52" s="49"/>
      <c r="L52" s="37"/>
      <c r="M52" s="18"/>
      <c r="N52" s="89"/>
      <c r="O52" s="90"/>
      <c r="P52" s="16"/>
      <c r="Q52" s="17"/>
      <c r="R52" s="16"/>
      <c r="S52" s="18"/>
      <c r="T52" s="90"/>
      <c r="U52" s="90"/>
      <c r="V52" s="39"/>
      <c r="W52" s="18"/>
      <c r="X52" s="39"/>
      <c r="Y52" s="17"/>
      <c r="Z52" s="16"/>
      <c r="AA52" s="17"/>
      <c r="AB52" s="106">
        <f t="shared" si="3"/>
        <v>0</v>
      </c>
      <c r="AC52" s="18">
        <f t="shared" si="4"/>
        <v>0</v>
      </c>
      <c r="AD52" s="107">
        <f t="shared" si="5"/>
        <v>50</v>
      </c>
    </row>
    <row r="53" spans="1:30" ht="16.5">
      <c r="A53" s="65"/>
      <c r="B53" s="116"/>
      <c r="C53" s="82"/>
      <c r="D53" s="65"/>
      <c r="E53" s="65"/>
      <c r="F53" s="130"/>
      <c r="G53" s="17"/>
      <c r="H53" s="16"/>
      <c r="I53" s="17"/>
      <c r="J53" s="48"/>
      <c r="K53" s="49"/>
      <c r="L53" s="37"/>
      <c r="M53" s="18"/>
      <c r="N53" s="89"/>
      <c r="O53" s="90"/>
      <c r="P53" s="16"/>
      <c r="Q53" s="17"/>
      <c r="R53" s="16"/>
      <c r="S53" s="18"/>
      <c r="T53" s="90"/>
      <c r="U53" s="90"/>
      <c r="V53" s="39"/>
      <c r="W53" s="18"/>
      <c r="X53" s="39"/>
      <c r="Y53" s="17"/>
      <c r="Z53" s="16"/>
      <c r="AA53" s="17"/>
      <c r="AB53" s="106">
        <f t="shared" si="3"/>
        <v>0</v>
      </c>
      <c r="AC53" s="18">
        <f t="shared" si="4"/>
        <v>0</v>
      </c>
      <c r="AD53" s="107">
        <f t="shared" si="5"/>
        <v>51</v>
      </c>
    </row>
    <row r="54" spans="1:30" ht="16.5">
      <c r="A54" s="65"/>
      <c r="B54" s="116"/>
      <c r="C54" s="82"/>
      <c r="D54" s="65"/>
      <c r="E54" s="65"/>
      <c r="F54" s="130"/>
      <c r="G54" s="17"/>
      <c r="H54" s="16"/>
      <c r="I54" s="17"/>
      <c r="J54" s="48"/>
      <c r="K54" s="49"/>
      <c r="L54" s="37"/>
      <c r="M54" s="18"/>
      <c r="N54" s="89"/>
      <c r="O54" s="90"/>
      <c r="P54" s="16"/>
      <c r="Q54" s="17"/>
      <c r="R54" s="16"/>
      <c r="S54" s="18"/>
      <c r="T54" s="90"/>
      <c r="U54" s="90"/>
      <c r="V54" s="39"/>
      <c r="W54" s="18"/>
      <c r="X54" s="39"/>
      <c r="Y54" s="17"/>
      <c r="Z54" s="16"/>
      <c r="AA54" s="17"/>
      <c r="AB54" s="106">
        <f t="shared" si="3"/>
        <v>0</v>
      </c>
      <c r="AC54" s="18">
        <f t="shared" si="4"/>
        <v>0</v>
      </c>
      <c r="AD54" s="107">
        <f t="shared" si="5"/>
        <v>52</v>
      </c>
    </row>
    <row r="55" spans="1:30" ht="16.5">
      <c r="A55" s="65"/>
      <c r="B55" s="116"/>
      <c r="C55" s="82"/>
      <c r="D55" s="65"/>
      <c r="E55" s="65"/>
      <c r="F55" s="130"/>
      <c r="G55" s="17"/>
      <c r="H55" s="16"/>
      <c r="I55" s="17"/>
      <c r="J55" s="48"/>
      <c r="K55" s="49"/>
      <c r="L55" s="37"/>
      <c r="M55" s="18"/>
      <c r="N55" s="89"/>
      <c r="O55" s="90"/>
      <c r="P55" s="16"/>
      <c r="Q55" s="17"/>
      <c r="R55" s="16"/>
      <c r="S55" s="18"/>
      <c r="T55" s="90"/>
      <c r="U55" s="90"/>
      <c r="V55" s="39"/>
      <c r="W55" s="18"/>
      <c r="X55" s="39"/>
      <c r="Y55" s="17"/>
      <c r="Z55" s="16"/>
      <c r="AA55" s="17"/>
      <c r="AB55" s="106">
        <f t="shared" si="3"/>
        <v>0</v>
      </c>
      <c r="AC55" s="18">
        <f t="shared" si="4"/>
        <v>0</v>
      </c>
      <c r="AD55" s="107">
        <f t="shared" si="5"/>
        <v>53</v>
      </c>
    </row>
    <row r="56" spans="1:30" ht="16.5">
      <c r="A56" s="65"/>
      <c r="B56" s="116"/>
      <c r="C56" s="82"/>
      <c r="D56" s="65"/>
      <c r="E56" s="65"/>
      <c r="F56" s="130"/>
      <c r="G56" s="17"/>
      <c r="H56" s="16"/>
      <c r="I56" s="17"/>
      <c r="J56" s="48"/>
      <c r="K56" s="49"/>
      <c r="L56" s="37"/>
      <c r="M56" s="18"/>
      <c r="N56" s="89"/>
      <c r="O56" s="90"/>
      <c r="P56" s="16"/>
      <c r="Q56" s="17"/>
      <c r="R56" s="16"/>
      <c r="S56" s="18"/>
      <c r="T56" s="90"/>
      <c r="U56" s="90"/>
      <c r="V56" s="39"/>
      <c r="W56" s="18"/>
      <c r="X56" s="39"/>
      <c r="Y56" s="17"/>
      <c r="Z56" s="16"/>
      <c r="AA56" s="17"/>
      <c r="AB56" s="106">
        <f t="shared" si="3"/>
        <v>0</v>
      </c>
      <c r="AC56" s="18">
        <f t="shared" si="4"/>
        <v>0</v>
      </c>
      <c r="AD56" s="107">
        <f t="shared" si="5"/>
        <v>54</v>
      </c>
    </row>
    <row r="57" spans="1:30" ht="16.5">
      <c r="A57" s="65"/>
      <c r="B57" s="116"/>
      <c r="C57" s="82"/>
      <c r="D57" s="65"/>
      <c r="E57" s="65"/>
      <c r="F57" s="130"/>
      <c r="G57" s="17"/>
      <c r="H57" s="16"/>
      <c r="I57" s="17"/>
      <c r="J57" s="48"/>
      <c r="K57" s="49"/>
      <c r="L57" s="37"/>
      <c r="M57" s="18"/>
      <c r="N57" s="89"/>
      <c r="O57" s="90"/>
      <c r="P57" s="16"/>
      <c r="Q57" s="17"/>
      <c r="R57" s="16"/>
      <c r="S57" s="18"/>
      <c r="T57" s="90"/>
      <c r="U57" s="90"/>
      <c r="V57" s="39"/>
      <c r="W57" s="18"/>
      <c r="X57" s="39"/>
      <c r="Y57" s="17"/>
      <c r="Z57" s="16"/>
      <c r="AA57" s="17"/>
      <c r="AB57" s="106">
        <f t="shared" si="3"/>
        <v>0</v>
      </c>
      <c r="AC57" s="18">
        <f t="shared" si="4"/>
        <v>0</v>
      </c>
      <c r="AD57" s="107">
        <f t="shared" si="5"/>
        <v>55</v>
      </c>
    </row>
    <row r="58" spans="1:30" ht="16.5">
      <c r="A58" s="65"/>
      <c r="B58" s="116"/>
      <c r="C58" s="82"/>
      <c r="D58" s="65"/>
      <c r="E58" s="65"/>
      <c r="F58" s="130"/>
      <c r="G58" s="17"/>
      <c r="H58" s="16"/>
      <c r="I58" s="17"/>
      <c r="J58" s="48"/>
      <c r="K58" s="49"/>
      <c r="L58" s="37"/>
      <c r="M58" s="18"/>
      <c r="N58" s="89"/>
      <c r="O58" s="90"/>
      <c r="P58" s="16"/>
      <c r="Q58" s="17"/>
      <c r="R58" s="16"/>
      <c r="S58" s="18"/>
      <c r="T58" s="90"/>
      <c r="U58" s="90"/>
      <c r="V58" s="39"/>
      <c r="W58" s="18"/>
      <c r="X58" s="39"/>
      <c r="Y58" s="17"/>
      <c r="Z58" s="16"/>
      <c r="AA58" s="17"/>
      <c r="AB58" s="106">
        <f t="shared" si="3"/>
        <v>0</v>
      </c>
      <c r="AC58" s="18">
        <f t="shared" si="4"/>
        <v>0</v>
      </c>
      <c r="AD58" s="107">
        <f t="shared" si="5"/>
        <v>56</v>
      </c>
    </row>
    <row r="59" spans="1:30" ht="16.5">
      <c r="A59" s="65"/>
      <c r="B59" s="116"/>
      <c r="C59" s="82"/>
      <c r="D59" s="65"/>
      <c r="E59" s="65"/>
      <c r="F59" s="130"/>
      <c r="G59" s="17"/>
      <c r="H59" s="16"/>
      <c r="I59" s="17"/>
      <c r="J59" s="48"/>
      <c r="K59" s="49"/>
      <c r="L59" s="37"/>
      <c r="M59" s="18"/>
      <c r="N59" s="89"/>
      <c r="O59" s="90"/>
      <c r="P59" s="16"/>
      <c r="Q59" s="17"/>
      <c r="R59" s="16"/>
      <c r="S59" s="18"/>
      <c r="T59" s="90"/>
      <c r="U59" s="90"/>
      <c r="V59" s="39"/>
      <c r="W59" s="18"/>
      <c r="X59" s="39"/>
      <c r="Y59" s="17"/>
      <c r="Z59" s="16"/>
      <c r="AA59" s="17"/>
      <c r="AB59" s="106">
        <f t="shared" si="3"/>
        <v>0</v>
      </c>
      <c r="AC59" s="18">
        <f t="shared" si="4"/>
        <v>0</v>
      </c>
      <c r="AD59" s="107">
        <f t="shared" si="5"/>
        <v>57</v>
      </c>
    </row>
    <row r="60" spans="1:30" ht="16.5">
      <c r="A60" s="65"/>
      <c r="B60" s="116"/>
      <c r="C60" s="82"/>
      <c r="D60" s="65"/>
      <c r="E60" s="65"/>
      <c r="F60" s="130"/>
      <c r="G60" s="17"/>
      <c r="H60" s="16"/>
      <c r="I60" s="17"/>
      <c r="J60" s="48"/>
      <c r="K60" s="49"/>
      <c r="L60" s="37"/>
      <c r="M60" s="18"/>
      <c r="N60" s="89"/>
      <c r="O60" s="90"/>
      <c r="P60" s="16"/>
      <c r="Q60" s="17"/>
      <c r="R60" s="16"/>
      <c r="S60" s="18"/>
      <c r="T60" s="90"/>
      <c r="U60" s="90"/>
      <c r="V60" s="39"/>
      <c r="W60" s="18"/>
      <c r="X60" s="39"/>
      <c r="Y60" s="17"/>
      <c r="Z60" s="16"/>
      <c r="AA60" s="17"/>
      <c r="AB60" s="106">
        <f t="shared" si="3"/>
        <v>0</v>
      </c>
      <c r="AC60" s="18">
        <f t="shared" si="4"/>
        <v>0</v>
      </c>
      <c r="AD60" s="107">
        <f t="shared" si="5"/>
        <v>58</v>
      </c>
    </row>
    <row r="61" spans="1:30" ht="16.5">
      <c r="A61" s="65"/>
      <c r="B61" s="116"/>
      <c r="C61" s="82"/>
      <c r="D61" s="65"/>
      <c r="E61" s="65"/>
      <c r="F61" s="130"/>
      <c r="G61" s="17"/>
      <c r="H61" s="16"/>
      <c r="I61" s="17"/>
      <c r="J61" s="48"/>
      <c r="K61" s="49"/>
      <c r="L61" s="37"/>
      <c r="M61" s="18"/>
      <c r="N61" s="89"/>
      <c r="O61" s="90"/>
      <c r="P61" s="16"/>
      <c r="Q61" s="17"/>
      <c r="R61" s="16"/>
      <c r="S61" s="18"/>
      <c r="T61" s="90"/>
      <c r="U61" s="90"/>
      <c r="V61" s="39"/>
      <c r="W61" s="18"/>
      <c r="X61" s="39"/>
      <c r="Y61" s="17"/>
      <c r="Z61" s="16"/>
      <c r="AA61" s="17"/>
      <c r="AB61" s="106">
        <f t="shared" si="3"/>
        <v>0</v>
      </c>
      <c r="AC61" s="18">
        <f t="shared" si="4"/>
        <v>0</v>
      </c>
      <c r="AD61" s="107">
        <f t="shared" si="5"/>
        <v>59</v>
      </c>
    </row>
    <row r="62" spans="1:30" ht="16.5">
      <c r="A62" s="65"/>
      <c r="B62" s="116"/>
      <c r="C62" s="82"/>
      <c r="D62" s="65"/>
      <c r="E62" s="65"/>
      <c r="F62" s="130"/>
      <c r="G62" s="17"/>
      <c r="H62" s="16"/>
      <c r="I62" s="17"/>
      <c r="J62" s="48"/>
      <c r="K62" s="49"/>
      <c r="L62" s="37"/>
      <c r="M62" s="18"/>
      <c r="N62" s="89"/>
      <c r="O62" s="90"/>
      <c r="P62" s="16"/>
      <c r="Q62" s="17"/>
      <c r="R62" s="16"/>
      <c r="S62" s="18"/>
      <c r="T62" s="90"/>
      <c r="U62" s="90"/>
      <c r="V62" s="39"/>
      <c r="W62" s="18"/>
      <c r="X62" s="39"/>
      <c r="Y62" s="17"/>
      <c r="Z62" s="16"/>
      <c r="AA62" s="17"/>
      <c r="AB62" s="106">
        <f t="shared" si="3"/>
        <v>0</v>
      </c>
      <c r="AC62" s="18">
        <f t="shared" si="4"/>
        <v>0</v>
      </c>
      <c r="AD62" s="107">
        <f t="shared" si="5"/>
        <v>60</v>
      </c>
    </row>
    <row r="63" spans="1:30" ht="16.5">
      <c r="A63" s="65"/>
      <c r="B63" s="116"/>
      <c r="C63" s="82"/>
      <c r="D63" s="65"/>
      <c r="E63" s="65"/>
      <c r="F63" s="130"/>
      <c r="G63" s="17"/>
      <c r="H63" s="16"/>
      <c r="I63" s="17"/>
      <c r="J63" s="48"/>
      <c r="K63" s="49"/>
      <c r="L63" s="37"/>
      <c r="M63" s="18"/>
      <c r="N63" s="89"/>
      <c r="O63" s="90"/>
      <c r="P63" s="16"/>
      <c r="Q63" s="17"/>
      <c r="R63" s="16"/>
      <c r="S63" s="18"/>
      <c r="T63" s="90"/>
      <c r="U63" s="90"/>
      <c r="V63" s="39"/>
      <c r="W63" s="18"/>
      <c r="X63" s="39"/>
      <c r="Y63" s="17"/>
      <c r="Z63" s="16"/>
      <c r="AA63" s="17"/>
      <c r="AB63" s="106">
        <f t="shared" si="3"/>
        <v>0</v>
      </c>
      <c r="AC63" s="18">
        <f t="shared" si="4"/>
        <v>0</v>
      </c>
      <c r="AD63" s="107">
        <f t="shared" si="5"/>
        <v>61</v>
      </c>
    </row>
    <row r="64" spans="1:30" ht="16.5">
      <c r="A64" s="65"/>
      <c r="B64" s="116"/>
      <c r="C64" s="82"/>
      <c r="D64" s="65"/>
      <c r="E64" s="65"/>
      <c r="F64" s="130"/>
      <c r="G64" s="17"/>
      <c r="H64" s="16"/>
      <c r="I64" s="17"/>
      <c r="J64" s="48"/>
      <c r="K64" s="49"/>
      <c r="L64" s="37"/>
      <c r="M64" s="18"/>
      <c r="N64" s="89"/>
      <c r="O64" s="90"/>
      <c r="P64" s="16"/>
      <c r="Q64" s="17"/>
      <c r="R64" s="16"/>
      <c r="S64" s="18"/>
      <c r="T64" s="90"/>
      <c r="U64" s="90"/>
      <c r="V64" s="39"/>
      <c r="W64" s="18"/>
      <c r="X64" s="39"/>
      <c r="Y64" s="17"/>
      <c r="Z64" s="16"/>
      <c r="AA64" s="17"/>
      <c r="AB64" s="106">
        <f t="shared" si="3"/>
        <v>0</v>
      </c>
      <c r="AC64" s="18">
        <f t="shared" si="4"/>
        <v>0</v>
      </c>
      <c r="AD64" s="107">
        <f t="shared" si="5"/>
        <v>62</v>
      </c>
    </row>
    <row r="65" spans="1:30" ht="16.5">
      <c r="A65" s="65"/>
      <c r="B65" s="116"/>
      <c r="C65" s="82"/>
      <c r="D65" s="65"/>
      <c r="E65" s="65"/>
      <c r="F65" s="130"/>
      <c r="G65" s="17"/>
      <c r="H65" s="16"/>
      <c r="I65" s="17"/>
      <c r="J65" s="48"/>
      <c r="K65" s="49"/>
      <c r="L65" s="37"/>
      <c r="M65" s="18"/>
      <c r="N65" s="89"/>
      <c r="O65" s="90"/>
      <c r="P65" s="16"/>
      <c r="Q65" s="17"/>
      <c r="R65" s="16"/>
      <c r="S65" s="18"/>
      <c r="T65" s="90"/>
      <c r="U65" s="90"/>
      <c r="V65" s="39"/>
      <c r="W65" s="18"/>
      <c r="X65" s="39"/>
      <c r="Y65" s="17"/>
      <c r="Z65" s="16"/>
      <c r="AA65" s="17"/>
      <c r="AB65" s="106">
        <f t="shared" si="3"/>
        <v>0</v>
      </c>
      <c r="AC65" s="18">
        <f t="shared" si="4"/>
        <v>0</v>
      </c>
      <c r="AD65" s="107">
        <f t="shared" si="5"/>
        <v>63</v>
      </c>
    </row>
    <row r="66" spans="1:30" ht="16.5">
      <c r="A66" s="65"/>
      <c r="B66" s="116"/>
      <c r="C66" s="82"/>
      <c r="D66" s="65"/>
      <c r="E66" s="65"/>
      <c r="F66" s="130"/>
      <c r="G66" s="17"/>
      <c r="H66" s="16"/>
      <c r="I66" s="17"/>
      <c r="J66" s="48"/>
      <c r="K66" s="49"/>
      <c r="L66" s="37"/>
      <c r="M66" s="18"/>
      <c r="N66" s="89"/>
      <c r="O66" s="90"/>
      <c r="P66" s="16"/>
      <c r="Q66" s="17"/>
      <c r="R66" s="16"/>
      <c r="S66" s="18"/>
      <c r="T66" s="90"/>
      <c r="U66" s="90"/>
      <c r="V66" s="39"/>
      <c r="W66" s="18"/>
      <c r="X66" s="39"/>
      <c r="Y66" s="17"/>
      <c r="Z66" s="16"/>
      <c r="AA66" s="17"/>
      <c r="AB66" s="106">
        <f t="shared" si="3"/>
        <v>0</v>
      </c>
      <c r="AC66" s="18">
        <f t="shared" si="4"/>
        <v>0</v>
      </c>
      <c r="AD66" s="107">
        <f t="shared" si="5"/>
        <v>64</v>
      </c>
    </row>
    <row r="67" spans="1:30" ht="16.5">
      <c r="A67" s="65"/>
      <c r="B67" s="116"/>
      <c r="C67" s="82"/>
      <c r="D67" s="65"/>
      <c r="E67" s="65"/>
      <c r="F67" s="130"/>
      <c r="G67" s="17"/>
      <c r="H67" s="16"/>
      <c r="I67" s="17"/>
      <c r="J67" s="48"/>
      <c r="K67" s="49"/>
      <c r="L67" s="37"/>
      <c r="M67" s="18"/>
      <c r="N67" s="89"/>
      <c r="O67" s="90"/>
      <c r="P67" s="16"/>
      <c r="Q67" s="17"/>
      <c r="R67" s="16"/>
      <c r="S67" s="18"/>
      <c r="T67" s="90"/>
      <c r="U67" s="90"/>
      <c r="V67" s="39"/>
      <c r="W67" s="18"/>
      <c r="X67" s="39"/>
      <c r="Y67" s="17"/>
      <c r="Z67" s="16"/>
      <c r="AA67" s="17"/>
      <c r="AB67" s="106">
        <f>G67+I67+K67+M67+O67+Q67+S67+AA67+U67+W67+Y67</f>
        <v>0</v>
      </c>
      <c r="AC67" s="18">
        <f t="shared" si="4"/>
        <v>0</v>
      </c>
      <c r="AD67" s="107">
        <f t="shared" si="5"/>
        <v>65</v>
      </c>
    </row>
    <row r="68" spans="1:30" ht="16.5">
      <c r="A68" s="65"/>
      <c r="B68" s="116"/>
      <c r="C68" s="82"/>
      <c r="D68" s="65"/>
      <c r="E68" s="65"/>
      <c r="F68" s="130"/>
      <c r="G68" s="17"/>
      <c r="H68" s="16"/>
      <c r="I68" s="17"/>
      <c r="J68" s="48"/>
      <c r="K68" s="49"/>
      <c r="L68" s="37"/>
      <c r="M68" s="18"/>
      <c r="N68" s="89"/>
      <c r="O68" s="90"/>
      <c r="P68" s="16"/>
      <c r="Q68" s="17"/>
      <c r="R68" s="16"/>
      <c r="S68" s="18"/>
      <c r="T68" s="90"/>
      <c r="U68" s="90"/>
      <c r="V68" s="39"/>
      <c r="W68" s="18"/>
      <c r="X68" s="39"/>
      <c r="Y68" s="17"/>
      <c r="Z68" s="16"/>
      <c r="AA68" s="17"/>
      <c r="AB68" s="106">
        <f>G68+I68+K68+M68+O68+Q68+S68+AA68+U68+W68+Y68</f>
        <v>0</v>
      </c>
      <c r="AC68" s="18">
        <f t="shared" si="4"/>
        <v>0</v>
      </c>
      <c r="AD68" s="107">
        <f t="shared" si="5"/>
        <v>66</v>
      </c>
    </row>
    <row r="69" spans="1:30" ht="16.5">
      <c r="A69" s="65"/>
      <c r="B69" s="116"/>
      <c r="C69" s="82"/>
      <c r="D69" s="65"/>
      <c r="E69" s="65"/>
      <c r="F69" s="130"/>
      <c r="G69" s="17"/>
      <c r="H69" s="16"/>
      <c r="I69" s="17"/>
      <c r="J69" s="48"/>
      <c r="K69" s="49"/>
      <c r="L69" s="37"/>
      <c r="M69" s="18"/>
      <c r="N69" s="89"/>
      <c r="O69" s="90"/>
      <c r="P69" s="16"/>
      <c r="Q69" s="17"/>
      <c r="R69" s="16"/>
      <c r="S69" s="18"/>
      <c r="T69" s="90"/>
      <c r="U69" s="90"/>
      <c r="V69" s="39"/>
      <c r="W69" s="18"/>
      <c r="X69" s="39"/>
      <c r="Y69" s="17"/>
      <c r="Z69" s="16"/>
      <c r="AA69" s="17"/>
      <c r="AB69" s="106">
        <f>G69+I69+K69+M69+O69+Q69+S69+AA69+U69+W69+Y69</f>
        <v>0</v>
      </c>
      <c r="AC69" s="18">
        <f t="shared" si="4"/>
        <v>0</v>
      </c>
      <c r="AD69" s="107">
        <f t="shared" si="5"/>
        <v>67</v>
      </c>
    </row>
    <row r="70" spans="1:30" ht="16.5">
      <c r="A70" s="65"/>
      <c r="B70" s="116"/>
      <c r="C70" s="82"/>
      <c r="D70" s="65"/>
      <c r="E70" s="65"/>
      <c r="F70" s="130"/>
      <c r="G70" s="17"/>
      <c r="H70" s="16"/>
      <c r="I70" s="17"/>
      <c r="J70" s="48"/>
      <c r="K70" s="49"/>
      <c r="L70" s="37"/>
      <c r="M70" s="18"/>
      <c r="N70" s="89"/>
      <c r="O70" s="90"/>
      <c r="P70" s="16"/>
      <c r="Q70" s="17"/>
      <c r="R70" s="16"/>
      <c r="S70" s="18"/>
      <c r="T70" s="90"/>
      <c r="U70" s="90"/>
      <c r="V70" s="39"/>
      <c r="W70" s="18"/>
      <c r="X70" s="39"/>
      <c r="Y70" s="17"/>
      <c r="Z70" s="16"/>
      <c r="AA70" s="17"/>
      <c r="AB70" s="106">
        <f>G70+I70+K70+M70+O70+Q70+S70+AA70+U70+W70+Y70</f>
        <v>0</v>
      </c>
      <c r="AC70" s="18">
        <f t="shared" si="4"/>
        <v>0</v>
      </c>
      <c r="AD70" s="107">
        <f t="shared" si="5"/>
        <v>68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C3:D6">
    <cfRule type="expression" dxfId="727" priority="221" stopIfTrue="1">
      <formula>$I3="F"</formula>
    </cfRule>
    <cfRule type="expression" dxfId="726" priority="222" stopIfTrue="1">
      <formula>$I3="M"</formula>
    </cfRule>
  </conditionalFormatting>
  <conditionalFormatting sqref="C3:D6">
    <cfRule type="expression" dxfId="725" priority="219" stopIfTrue="1">
      <formula>$I3="F"</formula>
    </cfRule>
    <cfRule type="expression" dxfId="724" priority="220" stopIfTrue="1">
      <formula>$I3="M"</formula>
    </cfRule>
  </conditionalFormatting>
  <conditionalFormatting sqref="C3:D6">
    <cfRule type="expression" dxfId="723" priority="217" stopIfTrue="1">
      <formula>$I3="F"</formula>
    </cfRule>
    <cfRule type="expression" dxfId="722" priority="218" stopIfTrue="1">
      <formula>$I3="M"</formula>
    </cfRule>
  </conditionalFormatting>
  <conditionalFormatting sqref="C3:C6">
    <cfRule type="expression" dxfId="721" priority="215" stopIfTrue="1">
      <formula>$J3="F"</formula>
    </cfRule>
    <cfRule type="expression" dxfId="720" priority="216" stopIfTrue="1">
      <formula>$J3="M"</formula>
    </cfRule>
  </conditionalFormatting>
  <conditionalFormatting sqref="C3:D6">
    <cfRule type="expression" dxfId="719" priority="213" stopIfTrue="1">
      <formula>$J3="F"</formula>
    </cfRule>
    <cfRule type="expression" dxfId="718" priority="214" stopIfTrue="1">
      <formula>$J3="M"</formula>
    </cfRule>
  </conditionalFormatting>
  <conditionalFormatting sqref="C3:C6">
    <cfRule type="expression" dxfId="717" priority="211" stopIfTrue="1">
      <formula>$J3="F"</formula>
    </cfRule>
    <cfRule type="expression" dxfId="716" priority="212" stopIfTrue="1">
      <formula>$J3="M"</formula>
    </cfRule>
  </conditionalFormatting>
  <conditionalFormatting sqref="C3:D6">
    <cfRule type="expression" dxfId="715" priority="209" stopIfTrue="1">
      <formula>$J3="F"</formula>
    </cfRule>
    <cfRule type="expression" dxfId="714" priority="210" stopIfTrue="1">
      <formula>$J3="M"</formula>
    </cfRule>
  </conditionalFormatting>
  <conditionalFormatting sqref="C3:D3">
    <cfRule type="expression" dxfId="713" priority="197" stopIfTrue="1">
      <formula>$I3="F"</formula>
    </cfRule>
    <cfRule type="expression" dxfId="712" priority="198" stopIfTrue="1">
      <formula>$I3="M"</formula>
    </cfRule>
  </conditionalFormatting>
  <conditionalFormatting sqref="C3">
    <cfRule type="expression" dxfId="711" priority="195" stopIfTrue="1">
      <formula>$J3="F"</formula>
    </cfRule>
    <cfRule type="expression" dxfId="710" priority="196" stopIfTrue="1">
      <formula>$J3="M"</formula>
    </cfRule>
  </conditionalFormatting>
  <conditionalFormatting sqref="C3:D3">
    <cfRule type="expression" dxfId="709" priority="193" stopIfTrue="1">
      <formula>$J3="F"</formula>
    </cfRule>
    <cfRule type="expression" dxfId="708" priority="194" stopIfTrue="1">
      <formula>$J3="M"</formula>
    </cfRule>
  </conditionalFormatting>
  <conditionalFormatting sqref="C19:D25">
    <cfRule type="expression" dxfId="707" priority="191" stopIfTrue="1">
      <formula>$I19="F"</formula>
    </cfRule>
    <cfRule type="expression" dxfId="706" priority="192" stopIfTrue="1">
      <formula>$I19="M"</formula>
    </cfRule>
  </conditionalFormatting>
  <conditionalFormatting sqref="C19:C25">
    <cfRule type="expression" dxfId="705" priority="189" stopIfTrue="1">
      <formula>$J19="F"</formula>
    </cfRule>
    <cfRule type="expression" dxfId="704" priority="190" stopIfTrue="1">
      <formula>$J19="M"</formula>
    </cfRule>
  </conditionalFormatting>
  <conditionalFormatting sqref="C19:D25">
    <cfRule type="expression" dxfId="703" priority="187" stopIfTrue="1">
      <formula>$J19="F"</formula>
    </cfRule>
    <cfRule type="expression" dxfId="702" priority="188" stopIfTrue="1">
      <formula>$J19="M"</formula>
    </cfRule>
  </conditionalFormatting>
  <conditionalFormatting sqref="C19:D19">
    <cfRule type="expression" dxfId="701" priority="185" stopIfTrue="1">
      <formula>$I19="F"</formula>
    </cfRule>
    <cfRule type="expression" dxfId="700" priority="186" stopIfTrue="1">
      <formula>$I19="M"</formula>
    </cfRule>
  </conditionalFormatting>
  <conditionalFormatting sqref="C19:D19">
    <cfRule type="expression" dxfId="699" priority="183" stopIfTrue="1">
      <formula>$I19="F"</formula>
    </cfRule>
    <cfRule type="expression" dxfId="698" priority="184" stopIfTrue="1">
      <formula>$I19="M"</formula>
    </cfRule>
  </conditionalFormatting>
  <conditionalFormatting sqref="C19:D19">
    <cfRule type="expression" dxfId="697" priority="181" stopIfTrue="1">
      <formula>$I19="F"</formula>
    </cfRule>
    <cfRule type="expression" dxfId="696" priority="182" stopIfTrue="1">
      <formula>$I19="M"</formula>
    </cfRule>
  </conditionalFormatting>
  <conditionalFormatting sqref="C19">
    <cfRule type="expression" dxfId="695" priority="179" stopIfTrue="1">
      <formula>$J19="F"</formula>
    </cfRule>
    <cfRule type="expression" dxfId="694" priority="180" stopIfTrue="1">
      <formula>$J19="M"</formula>
    </cfRule>
  </conditionalFormatting>
  <conditionalFormatting sqref="C19:D19">
    <cfRule type="expression" dxfId="693" priority="177" stopIfTrue="1">
      <formula>$J19="F"</formula>
    </cfRule>
    <cfRule type="expression" dxfId="692" priority="178" stopIfTrue="1">
      <formula>$J19="M"</formula>
    </cfRule>
  </conditionalFormatting>
  <conditionalFormatting sqref="C19">
    <cfRule type="expression" dxfId="691" priority="175" stopIfTrue="1">
      <formula>$J19="F"</formula>
    </cfRule>
    <cfRule type="expression" dxfId="690" priority="176" stopIfTrue="1">
      <formula>$J19="M"</formula>
    </cfRule>
  </conditionalFormatting>
  <conditionalFormatting sqref="C19:D19">
    <cfRule type="expression" dxfId="689" priority="173" stopIfTrue="1">
      <formula>$J19="F"</formula>
    </cfRule>
    <cfRule type="expression" dxfId="688" priority="174" stopIfTrue="1">
      <formula>$J19="M"</formula>
    </cfRule>
  </conditionalFormatting>
  <conditionalFormatting sqref="C20:D20">
    <cfRule type="expression" dxfId="687" priority="171" stopIfTrue="1">
      <formula>$I20="F"</formula>
    </cfRule>
    <cfRule type="expression" dxfId="686" priority="172" stopIfTrue="1">
      <formula>$I20="M"</formula>
    </cfRule>
  </conditionalFormatting>
  <conditionalFormatting sqref="C20:D20">
    <cfRule type="expression" dxfId="685" priority="169" stopIfTrue="1">
      <formula>$I20="F"</formula>
    </cfRule>
    <cfRule type="expression" dxfId="684" priority="170" stopIfTrue="1">
      <formula>$I20="M"</formula>
    </cfRule>
  </conditionalFormatting>
  <conditionalFormatting sqref="C20:D20">
    <cfRule type="expression" dxfId="683" priority="167" stopIfTrue="1">
      <formula>$I20="F"</formula>
    </cfRule>
    <cfRule type="expression" dxfId="682" priority="168" stopIfTrue="1">
      <formula>$I20="M"</formula>
    </cfRule>
  </conditionalFormatting>
  <conditionalFormatting sqref="C20">
    <cfRule type="expression" dxfId="681" priority="165" stopIfTrue="1">
      <formula>$J20="F"</formula>
    </cfRule>
    <cfRule type="expression" dxfId="680" priority="166" stopIfTrue="1">
      <formula>$J20="M"</formula>
    </cfRule>
  </conditionalFormatting>
  <conditionalFormatting sqref="C20:D20">
    <cfRule type="expression" dxfId="679" priority="163" stopIfTrue="1">
      <formula>$J20="F"</formula>
    </cfRule>
    <cfRule type="expression" dxfId="678" priority="164" stopIfTrue="1">
      <formula>$J20="M"</formula>
    </cfRule>
  </conditionalFormatting>
  <conditionalFormatting sqref="C20">
    <cfRule type="expression" dxfId="677" priority="161" stopIfTrue="1">
      <formula>$J20="F"</formula>
    </cfRule>
    <cfRule type="expression" dxfId="676" priority="162" stopIfTrue="1">
      <formula>$J20="M"</formula>
    </cfRule>
  </conditionalFormatting>
  <conditionalFormatting sqref="C20:D20">
    <cfRule type="expression" dxfId="675" priority="159" stopIfTrue="1">
      <formula>$J20="F"</formula>
    </cfRule>
    <cfRule type="expression" dxfId="674" priority="160" stopIfTrue="1">
      <formula>$J20="M"</formula>
    </cfRule>
  </conditionalFormatting>
  <conditionalFormatting sqref="C21:D21">
    <cfRule type="expression" dxfId="673" priority="157" stopIfTrue="1">
      <formula>$I21="F"</formula>
    </cfRule>
    <cfRule type="expression" dxfId="672" priority="158" stopIfTrue="1">
      <formula>$I21="M"</formula>
    </cfRule>
  </conditionalFormatting>
  <conditionalFormatting sqref="C21:D21">
    <cfRule type="expression" dxfId="671" priority="155" stopIfTrue="1">
      <formula>$I21="F"</formula>
    </cfRule>
    <cfRule type="expression" dxfId="670" priority="156" stopIfTrue="1">
      <formula>$I21="M"</formula>
    </cfRule>
  </conditionalFormatting>
  <conditionalFormatting sqref="C21:D21">
    <cfRule type="expression" dxfId="669" priority="153" stopIfTrue="1">
      <formula>$I21="F"</formula>
    </cfRule>
    <cfRule type="expression" dxfId="668" priority="154" stopIfTrue="1">
      <formula>$I21="M"</formula>
    </cfRule>
  </conditionalFormatting>
  <conditionalFormatting sqref="C21">
    <cfRule type="expression" dxfId="667" priority="151" stopIfTrue="1">
      <formula>$J21="F"</formula>
    </cfRule>
    <cfRule type="expression" dxfId="666" priority="152" stopIfTrue="1">
      <formula>$J21="M"</formula>
    </cfRule>
  </conditionalFormatting>
  <conditionalFormatting sqref="C21:D21">
    <cfRule type="expression" dxfId="665" priority="149" stopIfTrue="1">
      <formula>$J21="F"</formula>
    </cfRule>
    <cfRule type="expression" dxfId="664" priority="150" stopIfTrue="1">
      <formula>$J21="M"</formula>
    </cfRule>
  </conditionalFormatting>
  <conditionalFormatting sqref="C21">
    <cfRule type="expression" dxfId="663" priority="147" stopIfTrue="1">
      <formula>$J21="F"</formula>
    </cfRule>
    <cfRule type="expression" dxfId="662" priority="148" stopIfTrue="1">
      <formula>$J21="M"</formula>
    </cfRule>
  </conditionalFormatting>
  <conditionalFormatting sqref="C21:D21">
    <cfRule type="expression" dxfId="661" priority="145" stopIfTrue="1">
      <formula>$J21="F"</formula>
    </cfRule>
    <cfRule type="expression" dxfId="660" priority="146" stopIfTrue="1">
      <formula>$J21="M"</formula>
    </cfRule>
  </conditionalFormatting>
  <conditionalFormatting sqref="C22:D22">
    <cfRule type="expression" dxfId="659" priority="133" stopIfTrue="1">
      <formula>$I22="F"</formula>
    </cfRule>
    <cfRule type="expression" dxfId="658" priority="134" stopIfTrue="1">
      <formula>$I22="M"</formula>
    </cfRule>
  </conditionalFormatting>
  <conditionalFormatting sqref="C22:D22">
    <cfRule type="expression" dxfId="657" priority="131" stopIfTrue="1">
      <formula>$I22="F"</formula>
    </cfRule>
    <cfRule type="expression" dxfId="656" priority="132" stopIfTrue="1">
      <formula>$I22="M"</formula>
    </cfRule>
  </conditionalFormatting>
  <conditionalFormatting sqref="C22:D22">
    <cfRule type="expression" dxfId="655" priority="129" stopIfTrue="1">
      <formula>$I22="F"</formula>
    </cfRule>
    <cfRule type="expression" dxfId="654" priority="130" stopIfTrue="1">
      <formula>$I22="M"</formula>
    </cfRule>
  </conditionalFormatting>
  <conditionalFormatting sqref="C22">
    <cfRule type="expression" dxfId="653" priority="127" stopIfTrue="1">
      <formula>$J22="F"</formula>
    </cfRule>
    <cfRule type="expression" dxfId="652" priority="128" stopIfTrue="1">
      <formula>$J22="M"</formula>
    </cfRule>
  </conditionalFormatting>
  <conditionalFormatting sqref="C22:D22">
    <cfRule type="expression" dxfId="651" priority="125" stopIfTrue="1">
      <formula>$J22="F"</formula>
    </cfRule>
    <cfRule type="expression" dxfId="650" priority="126" stopIfTrue="1">
      <formula>$J22="M"</formula>
    </cfRule>
  </conditionalFormatting>
  <conditionalFormatting sqref="C22">
    <cfRule type="expression" dxfId="649" priority="123" stopIfTrue="1">
      <formula>$J22="F"</formula>
    </cfRule>
    <cfRule type="expression" dxfId="648" priority="124" stopIfTrue="1">
      <formula>$J22="M"</formula>
    </cfRule>
  </conditionalFormatting>
  <conditionalFormatting sqref="C22:D22">
    <cfRule type="expression" dxfId="647" priority="121" stopIfTrue="1">
      <formula>$J22="F"</formula>
    </cfRule>
    <cfRule type="expression" dxfId="646" priority="122" stopIfTrue="1">
      <formula>$J22="M"</formula>
    </cfRule>
  </conditionalFormatting>
  <conditionalFormatting sqref="C22:D22">
    <cfRule type="expression" dxfId="645" priority="109" stopIfTrue="1">
      <formula>$I22="F"</formula>
    </cfRule>
    <cfRule type="expression" dxfId="644" priority="110" stopIfTrue="1">
      <formula>$I22="M"</formula>
    </cfRule>
  </conditionalFormatting>
  <conditionalFormatting sqref="C22">
    <cfRule type="expression" dxfId="643" priority="107" stopIfTrue="1">
      <formula>$J22="F"</formula>
    </cfRule>
    <cfRule type="expression" dxfId="642" priority="108" stopIfTrue="1">
      <formula>$J22="M"</formula>
    </cfRule>
  </conditionalFormatting>
  <conditionalFormatting sqref="C22:D22">
    <cfRule type="expression" dxfId="641" priority="105" stopIfTrue="1">
      <formula>$J22="F"</formula>
    </cfRule>
    <cfRule type="expression" dxfId="640" priority="106" stopIfTrue="1">
      <formula>$J22="M"</formula>
    </cfRule>
  </conditionalFormatting>
  <conditionalFormatting sqref="C22:D22">
    <cfRule type="expression" dxfId="639" priority="103" stopIfTrue="1">
      <formula>$I22="F"</formula>
    </cfRule>
    <cfRule type="expression" dxfId="638" priority="104" stopIfTrue="1">
      <formula>$I22="M"</formula>
    </cfRule>
  </conditionalFormatting>
  <conditionalFormatting sqref="C22">
    <cfRule type="expression" dxfId="637" priority="101" stopIfTrue="1">
      <formula>$J22="F"</formula>
    </cfRule>
    <cfRule type="expression" dxfId="636" priority="102" stopIfTrue="1">
      <formula>$J22="M"</formula>
    </cfRule>
  </conditionalFormatting>
  <conditionalFormatting sqref="C22:D22">
    <cfRule type="expression" dxfId="635" priority="99" stopIfTrue="1">
      <formula>$J22="F"</formula>
    </cfRule>
    <cfRule type="expression" dxfId="634" priority="100" stopIfTrue="1">
      <formula>$J22="M"</formula>
    </cfRule>
  </conditionalFormatting>
  <conditionalFormatting sqref="C22:D22">
    <cfRule type="expression" dxfId="633" priority="97" stopIfTrue="1">
      <formula>$I22="F"</formula>
    </cfRule>
    <cfRule type="expression" dxfId="632" priority="98" stopIfTrue="1">
      <formula>$I22="M"</formula>
    </cfRule>
  </conditionalFormatting>
  <conditionalFormatting sqref="C22">
    <cfRule type="expression" dxfId="631" priority="95" stopIfTrue="1">
      <formula>$J22="F"</formula>
    </cfRule>
    <cfRule type="expression" dxfId="630" priority="96" stopIfTrue="1">
      <formula>$J22="M"</formula>
    </cfRule>
  </conditionalFormatting>
  <conditionalFormatting sqref="C22:D22">
    <cfRule type="expression" dxfId="629" priority="93" stopIfTrue="1">
      <formula>$J22="F"</formula>
    </cfRule>
    <cfRule type="expression" dxfId="628" priority="94" stopIfTrue="1">
      <formula>$J22="M"</formula>
    </cfRule>
  </conditionalFormatting>
  <conditionalFormatting sqref="C23:D23">
    <cfRule type="expression" dxfId="627" priority="91" stopIfTrue="1">
      <formula>$I23="F"</formula>
    </cfRule>
    <cfRule type="expression" dxfId="626" priority="92" stopIfTrue="1">
      <formula>$I23="M"</formula>
    </cfRule>
  </conditionalFormatting>
  <conditionalFormatting sqref="C23:D23">
    <cfRule type="expression" dxfId="625" priority="89" stopIfTrue="1">
      <formula>$I23="F"</formula>
    </cfRule>
    <cfRule type="expression" dxfId="624" priority="90" stopIfTrue="1">
      <formula>$I23="M"</formula>
    </cfRule>
  </conditionalFormatting>
  <conditionalFormatting sqref="C23:D23">
    <cfRule type="expression" dxfId="623" priority="87" stopIfTrue="1">
      <formula>$I23="F"</formula>
    </cfRule>
    <cfRule type="expression" dxfId="622" priority="88" stopIfTrue="1">
      <formula>$I23="M"</formula>
    </cfRule>
  </conditionalFormatting>
  <conditionalFormatting sqref="C23">
    <cfRule type="expression" dxfId="621" priority="85" stopIfTrue="1">
      <formula>$J23="F"</formula>
    </cfRule>
    <cfRule type="expression" dxfId="620" priority="86" stopIfTrue="1">
      <formula>$J23="M"</formula>
    </cfRule>
  </conditionalFormatting>
  <conditionalFormatting sqref="C23:D23">
    <cfRule type="expression" dxfId="619" priority="83" stopIfTrue="1">
      <formula>$J23="F"</formula>
    </cfRule>
    <cfRule type="expression" dxfId="618" priority="84" stopIfTrue="1">
      <formula>$J23="M"</formula>
    </cfRule>
  </conditionalFormatting>
  <conditionalFormatting sqref="C23">
    <cfRule type="expression" dxfId="617" priority="81" stopIfTrue="1">
      <formula>$J23="F"</formula>
    </cfRule>
    <cfRule type="expression" dxfId="616" priority="82" stopIfTrue="1">
      <formula>$J23="M"</formula>
    </cfRule>
  </conditionalFormatting>
  <conditionalFormatting sqref="C23:D23">
    <cfRule type="expression" dxfId="615" priority="79" stopIfTrue="1">
      <formula>$J23="F"</formula>
    </cfRule>
    <cfRule type="expression" dxfId="614" priority="80" stopIfTrue="1">
      <formula>$J23="M"</formula>
    </cfRule>
  </conditionalFormatting>
  <conditionalFormatting sqref="C23:D23">
    <cfRule type="expression" dxfId="613" priority="67" stopIfTrue="1">
      <formula>$I23="F"</formula>
    </cfRule>
    <cfRule type="expression" dxfId="612" priority="68" stopIfTrue="1">
      <formula>$I23="M"</formula>
    </cfRule>
  </conditionalFormatting>
  <conditionalFormatting sqref="C23">
    <cfRule type="expression" dxfId="611" priority="65" stopIfTrue="1">
      <formula>$J23="F"</formula>
    </cfRule>
    <cfRule type="expression" dxfId="610" priority="66" stopIfTrue="1">
      <formula>$J23="M"</formula>
    </cfRule>
  </conditionalFormatting>
  <conditionalFormatting sqref="C23:D23">
    <cfRule type="expression" dxfId="609" priority="63" stopIfTrue="1">
      <formula>$J23="F"</formula>
    </cfRule>
    <cfRule type="expression" dxfId="608" priority="64" stopIfTrue="1">
      <formula>$J23="M"</formula>
    </cfRule>
  </conditionalFormatting>
  <conditionalFormatting sqref="C23:D23">
    <cfRule type="expression" dxfId="607" priority="61" stopIfTrue="1">
      <formula>$I23="F"</formula>
    </cfRule>
    <cfRule type="expression" dxfId="606" priority="62" stopIfTrue="1">
      <formula>$I23="M"</formula>
    </cfRule>
  </conditionalFormatting>
  <conditionalFormatting sqref="C23">
    <cfRule type="expression" dxfId="605" priority="59" stopIfTrue="1">
      <formula>$J23="F"</formula>
    </cfRule>
    <cfRule type="expression" dxfId="604" priority="60" stopIfTrue="1">
      <formula>$J23="M"</formula>
    </cfRule>
  </conditionalFormatting>
  <conditionalFormatting sqref="C23:D23">
    <cfRule type="expression" dxfId="603" priority="57" stopIfTrue="1">
      <formula>$J23="F"</formula>
    </cfRule>
    <cfRule type="expression" dxfId="602" priority="58" stopIfTrue="1">
      <formula>$J23="M"</formula>
    </cfRule>
  </conditionalFormatting>
  <conditionalFormatting sqref="C23:D23">
    <cfRule type="expression" dxfId="601" priority="55" stopIfTrue="1">
      <formula>$I23="F"</formula>
    </cfRule>
    <cfRule type="expression" dxfId="600" priority="56" stopIfTrue="1">
      <formula>$I23="M"</formula>
    </cfRule>
  </conditionalFormatting>
  <conditionalFormatting sqref="C23">
    <cfRule type="expression" dxfId="599" priority="53" stopIfTrue="1">
      <formula>$J23="F"</formula>
    </cfRule>
    <cfRule type="expression" dxfId="598" priority="54" stopIfTrue="1">
      <formula>$J23="M"</formula>
    </cfRule>
  </conditionalFormatting>
  <conditionalFormatting sqref="C23:D23">
    <cfRule type="expression" dxfId="597" priority="51" stopIfTrue="1">
      <formula>$J23="F"</formula>
    </cfRule>
    <cfRule type="expression" dxfId="596" priority="52" stopIfTrue="1">
      <formula>$J23="M"</formula>
    </cfRule>
  </conditionalFormatting>
  <conditionalFormatting sqref="B3:B6">
    <cfRule type="expression" dxfId="595" priority="49" stopIfTrue="1">
      <formula>$I3="F"</formula>
    </cfRule>
    <cfRule type="expression" dxfId="594" priority="50" stopIfTrue="1">
      <formula>$I3="M"</formula>
    </cfRule>
  </conditionalFormatting>
  <conditionalFormatting sqref="B3:B6">
    <cfRule type="expression" dxfId="593" priority="47" stopIfTrue="1">
      <formula>$I3="F"</formula>
    </cfRule>
    <cfRule type="expression" dxfId="592" priority="48" stopIfTrue="1">
      <formula>$I3="M"</formula>
    </cfRule>
  </conditionalFormatting>
  <conditionalFormatting sqref="B3:B6">
    <cfRule type="expression" dxfId="591" priority="45" stopIfTrue="1">
      <formula>$I3="F"</formula>
    </cfRule>
    <cfRule type="expression" dxfId="590" priority="46" stopIfTrue="1">
      <formula>$I3="M"</formula>
    </cfRule>
  </conditionalFormatting>
  <conditionalFormatting sqref="B3:B6">
    <cfRule type="expression" dxfId="589" priority="43" stopIfTrue="1">
      <formula>$J3="F"</formula>
    </cfRule>
    <cfRule type="expression" dxfId="588" priority="44" stopIfTrue="1">
      <formula>$J3="M"</formula>
    </cfRule>
  </conditionalFormatting>
  <conditionalFormatting sqref="B3:B6">
    <cfRule type="expression" dxfId="587" priority="41" stopIfTrue="1">
      <formula>$J3="F"</formula>
    </cfRule>
    <cfRule type="expression" dxfId="586" priority="42" stopIfTrue="1">
      <formula>$J3="M"</formula>
    </cfRule>
  </conditionalFormatting>
  <conditionalFormatting sqref="B3">
    <cfRule type="expression" dxfId="585" priority="39" stopIfTrue="1">
      <formula>$I3="F"</formula>
    </cfRule>
    <cfRule type="expression" dxfId="584" priority="40" stopIfTrue="1">
      <formula>$I3="M"</formula>
    </cfRule>
  </conditionalFormatting>
  <conditionalFormatting sqref="B3">
    <cfRule type="expression" dxfId="583" priority="37" stopIfTrue="1">
      <formula>$J3="F"</formula>
    </cfRule>
    <cfRule type="expression" dxfId="582" priority="38" stopIfTrue="1">
      <formula>$J3="M"</formula>
    </cfRule>
  </conditionalFormatting>
  <conditionalFormatting sqref="B19:B22">
    <cfRule type="expression" dxfId="581" priority="35" stopIfTrue="1">
      <formula>$I19="F"</formula>
    </cfRule>
    <cfRule type="expression" dxfId="580" priority="36" stopIfTrue="1">
      <formula>$I19="M"</formula>
    </cfRule>
  </conditionalFormatting>
  <conditionalFormatting sqref="B19:B22">
    <cfRule type="expression" dxfId="579" priority="33" stopIfTrue="1">
      <formula>$J19="F"</formula>
    </cfRule>
    <cfRule type="expression" dxfId="578" priority="34" stopIfTrue="1">
      <formula>$J19="M"</formula>
    </cfRule>
  </conditionalFormatting>
  <conditionalFormatting sqref="B21">
    <cfRule type="expression" dxfId="577" priority="31" stopIfTrue="1">
      <formula>$I21="F"</formula>
    </cfRule>
    <cfRule type="expression" dxfId="576" priority="32" stopIfTrue="1">
      <formula>$I21="M"</formula>
    </cfRule>
  </conditionalFormatting>
  <conditionalFormatting sqref="B21">
    <cfRule type="expression" dxfId="575" priority="29" stopIfTrue="1">
      <formula>$I21="F"</formula>
    </cfRule>
    <cfRule type="expression" dxfId="574" priority="30" stopIfTrue="1">
      <formula>$I21="M"</formula>
    </cfRule>
  </conditionalFormatting>
  <conditionalFormatting sqref="B21">
    <cfRule type="expression" dxfId="573" priority="27" stopIfTrue="1">
      <formula>$I21="F"</formula>
    </cfRule>
    <cfRule type="expression" dxfId="572" priority="28" stopIfTrue="1">
      <formula>$I21="M"</formula>
    </cfRule>
  </conditionalFormatting>
  <conditionalFormatting sqref="B21">
    <cfRule type="expression" dxfId="571" priority="25" stopIfTrue="1">
      <formula>$J21="F"</formula>
    </cfRule>
    <cfRule type="expression" dxfId="570" priority="26" stopIfTrue="1">
      <formula>$J21="M"</formula>
    </cfRule>
  </conditionalFormatting>
  <conditionalFormatting sqref="B21">
    <cfRule type="expression" dxfId="569" priority="23" stopIfTrue="1">
      <formula>$J21="F"</formula>
    </cfRule>
    <cfRule type="expression" dxfId="568" priority="24" stopIfTrue="1">
      <formula>$J21="M"</formula>
    </cfRule>
  </conditionalFormatting>
  <conditionalFormatting sqref="B22">
    <cfRule type="expression" dxfId="567" priority="21" stopIfTrue="1">
      <formula>$I22="F"</formula>
    </cfRule>
    <cfRule type="expression" dxfId="566" priority="22" stopIfTrue="1">
      <formula>$I22="M"</formula>
    </cfRule>
  </conditionalFormatting>
  <conditionalFormatting sqref="B22">
    <cfRule type="expression" dxfId="565" priority="19" stopIfTrue="1">
      <formula>$I22="F"</formula>
    </cfRule>
    <cfRule type="expression" dxfId="564" priority="20" stopIfTrue="1">
      <formula>$I22="M"</formula>
    </cfRule>
  </conditionalFormatting>
  <conditionalFormatting sqref="B22">
    <cfRule type="expression" dxfId="563" priority="17" stopIfTrue="1">
      <formula>$I22="F"</formula>
    </cfRule>
    <cfRule type="expression" dxfId="562" priority="18" stopIfTrue="1">
      <formula>$I22="M"</formula>
    </cfRule>
  </conditionalFormatting>
  <conditionalFormatting sqref="B22">
    <cfRule type="expression" dxfId="561" priority="15" stopIfTrue="1">
      <formula>$J22="F"</formula>
    </cfRule>
    <cfRule type="expression" dxfId="560" priority="16" stopIfTrue="1">
      <formula>$J22="M"</formula>
    </cfRule>
  </conditionalFormatting>
  <conditionalFormatting sqref="B22">
    <cfRule type="expression" dxfId="559" priority="13" stopIfTrue="1">
      <formula>$J22="F"</formula>
    </cfRule>
    <cfRule type="expression" dxfId="558" priority="14" stopIfTrue="1">
      <formula>$J22="M"</formula>
    </cfRule>
  </conditionalFormatting>
  <conditionalFormatting sqref="B22">
    <cfRule type="expression" dxfId="557" priority="11" stopIfTrue="1">
      <formula>$I22="F"</formula>
    </cfRule>
    <cfRule type="expression" dxfId="556" priority="12" stopIfTrue="1">
      <formula>$I22="M"</formula>
    </cfRule>
  </conditionalFormatting>
  <conditionalFormatting sqref="B22">
    <cfRule type="expression" dxfId="555" priority="9" stopIfTrue="1">
      <formula>$J22="F"</formula>
    </cfRule>
    <cfRule type="expression" dxfId="554" priority="10" stopIfTrue="1">
      <formula>$J22="M"</formula>
    </cfRule>
  </conditionalFormatting>
  <conditionalFormatting sqref="B22">
    <cfRule type="expression" dxfId="553" priority="7" stopIfTrue="1">
      <formula>$I22="F"</formula>
    </cfRule>
    <cfRule type="expression" dxfId="552" priority="8" stopIfTrue="1">
      <formula>$I22="M"</formula>
    </cfRule>
  </conditionalFormatting>
  <conditionalFormatting sqref="B22">
    <cfRule type="expression" dxfId="551" priority="5" stopIfTrue="1">
      <formula>$J22="F"</formula>
    </cfRule>
    <cfRule type="expression" dxfId="550" priority="6" stopIfTrue="1">
      <formula>$J22="M"</formula>
    </cfRule>
  </conditionalFormatting>
  <conditionalFormatting sqref="B22">
    <cfRule type="expression" dxfId="549" priority="3" stopIfTrue="1">
      <formula>$I22="F"</formula>
    </cfRule>
    <cfRule type="expression" dxfId="548" priority="4" stopIfTrue="1">
      <formula>$I22="M"</formula>
    </cfRule>
  </conditionalFormatting>
  <conditionalFormatting sqref="B22">
    <cfRule type="expression" dxfId="547" priority="1" stopIfTrue="1">
      <formula>$J22="F"</formula>
    </cfRule>
    <cfRule type="expression" dxfId="546" priority="2" stopIfTrue="1">
      <formula>$J22="M"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38"/>
  <sheetViews>
    <sheetView topLeftCell="C1" zoomScale="90" zoomScaleNormal="90" workbookViewId="0">
      <pane ySplit="2" topLeftCell="A18" activePane="bottomLeft" state="frozen"/>
      <selection pane="bottomLeft" activeCell="C41" sqref="A41:IV41"/>
    </sheetView>
  </sheetViews>
  <sheetFormatPr baseColWidth="10" defaultRowHeight="15"/>
  <cols>
    <col min="1" max="1" width="25.28515625" style="77" bestFit="1" customWidth="1"/>
    <col min="2" max="2" width="23.5703125" style="77" bestFit="1" customWidth="1"/>
    <col min="3" max="3" width="16.7109375" style="77" bestFit="1" customWidth="1"/>
    <col min="4" max="4" width="11.42578125" style="77" bestFit="1" customWidth="1"/>
    <col min="5" max="5" width="29.5703125" style="77" bestFit="1" customWidth="1"/>
    <col min="6" max="6" width="4.140625" style="77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0" bestFit="1" customWidth="1"/>
    <col min="11" max="11" width="7.28515625" style="120" bestFit="1" customWidth="1"/>
    <col min="12" max="12" width="4.140625" style="77" bestFit="1" customWidth="1"/>
    <col min="13" max="13" width="7.28515625" style="77" bestFit="1" customWidth="1"/>
    <col min="14" max="14" width="4.140625" style="121" bestFit="1" customWidth="1"/>
    <col min="15" max="15" width="7.28515625" style="121" bestFit="1" customWidth="1"/>
    <col min="16" max="16" width="4.140625" style="77" bestFit="1" customWidth="1"/>
    <col min="17" max="17" width="7.28515625" style="77" bestFit="1" customWidth="1"/>
    <col min="18" max="18" width="4.140625" style="122" bestFit="1" customWidth="1"/>
    <col min="19" max="19" width="7.28515625" style="123" bestFit="1" customWidth="1"/>
    <col min="20" max="20" width="4.140625" style="121" bestFit="1" customWidth="1"/>
    <col min="21" max="21" width="7.28515625" style="121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77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331</v>
      </c>
      <c r="C1" s="228" t="s">
        <v>129</v>
      </c>
      <c r="D1" s="228"/>
      <c r="E1" s="229"/>
      <c r="F1" s="230">
        <v>42694</v>
      </c>
      <c r="G1" s="231"/>
      <c r="H1" s="230">
        <v>42715</v>
      </c>
      <c r="I1" s="231"/>
      <c r="J1" s="232">
        <v>42750</v>
      </c>
      <c r="K1" s="233"/>
      <c r="L1" s="234">
        <v>42771</v>
      </c>
      <c r="M1" s="235"/>
      <c r="N1" s="238">
        <v>42813</v>
      </c>
      <c r="O1" s="239"/>
      <c r="P1" s="230">
        <v>42827</v>
      </c>
      <c r="Q1" s="231"/>
      <c r="R1" s="234">
        <v>42856</v>
      </c>
      <c r="S1" s="234"/>
      <c r="T1" s="238">
        <v>42875</v>
      </c>
      <c r="U1" s="238"/>
      <c r="V1" s="234">
        <v>42896</v>
      </c>
      <c r="W1" s="235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127</v>
      </c>
    </row>
    <row r="2" spans="1:31" ht="33">
      <c r="A2" s="98" t="s">
        <v>138</v>
      </c>
      <c r="B2" s="98" t="s">
        <v>139</v>
      </c>
      <c r="C2" s="131" t="s">
        <v>0</v>
      </c>
      <c r="D2" s="99" t="s">
        <v>1</v>
      </c>
      <c r="E2" s="100" t="s">
        <v>2</v>
      </c>
      <c r="F2" s="145" t="s">
        <v>6</v>
      </c>
      <c r="G2" s="17" t="s">
        <v>91</v>
      </c>
      <c r="H2" s="102" t="s">
        <v>6</v>
      </c>
      <c r="I2" s="17" t="s">
        <v>91</v>
      </c>
      <c r="J2" s="103" t="s">
        <v>6</v>
      </c>
      <c r="K2" s="49" t="s">
        <v>91</v>
      </c>
      <c r="L2" s="104" t="s">
        <v>6</v>
      </c>
      <c r="M2" s="18" t="s">
        <v>91</v>
      </c>
      <c r="N2" s="105" t="s">
        <v>6</v>
      </c>
      <c r="O2" s="90" t="s">
        <v>91</v>
      </c>
      <c r="P2" s="102" t="s">
        <v>6</v>
      </c>
      <c r="Q2" s="18" t="s">
        <v>91</v>
      </c>
      <c r="R2" s="102" t="s">
        <v>6</v>
      </c>
      <c r="S2" s="18" t="s">
        <v>91</v>
      </c>
      <c r="T2" s="105" t="s">
        <v>6</v>
      </c>
      <c r="U2" s="90" t="s">
        <v>91</v>
      </c>
      <c r="V2" s="102" t="s">
        <v>6</v>
      </c>
      <c r="W2" s="18" t="s">
        <v>91</v>
      </c>
      <c r="X2" s="10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46" t="s">
        <v>365</v>
      </c>
      <c r="B3" s="147" t="s">
        <v>393</v>
      </c>
      <c r="C3" s="146" t="s">
        <v>146</v>
      </c>
      <c r="D3" s="146" t="s">
        <v>366</v>
      </c>
      <c r="E3" s="135" t="s">
        <v>364</v>
      </c>
      <c r="F3" s="154">
        <v>1</v>
      </c>
      <c r="G3" s="17">
        <v>100</v>
      </c>
      <c r="H3" s="16">
        <v>2</v>
      </c>
      <c r="I3" s="17">
        <v>100</v>
      </c>
      <c r="J3" s="48"/>
      <c r="K3" s="49"/>
      <c r="L3" s="37">
        <v>1</v>
      </c>
      <c r="M3" s="18">
        <v>100</v>
      </c>
      <c r="N3" s="89"/>
      <c r="O3" s="90"/>
      <c r="P3" s="16"/>
      <c r="Q3" s="17"/>
      <c r="R3" s="16"/>
      <c r="S3" s="18"/>
      <c r="T3" s="90"/>
      <c r="U3" s="90"/>
      <c r="V3" s="39"/>
      <c r="W3" s="18"/>
      <c r="X3" s="39"/>
      <c r="Y3" s="17"/>
      <c r="Z3" s="16"/>
      <c r="AA3" s="17"/>
      <c r="AB3" s="106">
        <f t="shared" ref="AB3:AB34" si="0">G3+I3+K3+M3+O3+Q3+S3+AA3+U3+W3+Y3</f>
        <v>300</v>
      </c>
      <c r="AC3" s="18">
        <f t="shared" ref="AC3:AC34" si="1">G3+I3+K3+M3+O3+Q3+S3+AA3+U3+W3+Y3</f>
        <v>300</v>
      </c>
      <c r="AD3" s="107">
        <v>1</v>
      </c>
      <c r="AE3" s="77">
        <v>3</v>
      </c>
    </row>
    <row r="4" spans="1:31" ht="16.5">
      <c r="A4" s="146" t="s">
        <v>363</v>
      </c>
      <c r="B4" s="147" t="s">
        <v>392</v>
      </c>
      <c r="C4" s="146" t="s">
        <v>145</v>
      </c>
      <c r="D4" s="146" t="s">
        <v>57</v>
      </c>
      <c r="E4" s="135" t="s">
        <v>364</v>
      </c>
      <c r="F4" s="154">
        <v>1</v>
      </c>
      <c r="G4" s="17">
        <v>100</v>
      </c>
      <c r="H4" s="16">
        <v>8</v>
      </c>
      <c r="I4" s="17">
        <v>44</v>
      </c>
      <c r="J4" s="48"/>
      <c r="K4" s="49"/>
      <c r="L4" s="37">
        <v>1</v>
      </c>
      <c r="M4" s="18">
        <v>100</v>
      </c>
      <c r="N4" s="89"/>
      <c r="O4" s="90"/>
      <c r="P4" s="16"/>
      <c r="Q4" s="17"/>
      <c r="R4" s="16"/>
      <c r="S4" s="18"/>
      <c r="T4" s="90"/>
      <c r="U4" s="90"/>
      <c r="V4" s="39"/>
      <c r="W4" s="18"/>
      <c r="X4" s="39"/>
      <c r="Y4" s="17"/>
      <c r="Z4" s="16"/>
      <c r="AA4" s="17"/>
      <c r="AB4" s="106">
        <f t="shared" si="0"/>
        <v>244</v>
      </c>
      <c r="AC4" s="18">
        <f t="shared" si="1"/>
        <v>244</v>
      </c>
      <c r="AD4" s="107">
        <f t="shared" ref="AD4:AD35" si="2">AD3+1</f>
        <v>2</v>
      </c>
      <c r="AE4" s="77">
        <v>3</v>
      </c>
    </row>
    <row r="5" spans="1:31" ht="16.5">
      <c r="A5" s="133" t="s">
        <v>367</v>
      </c>
      <c r="B5" s="153" t="s">
        <v>394</v>
      </c>
      <c r="C5" s="133" t="s">
        <v>36</v>
      </c>
      <c r="D5" s="133" t="s">
        <v>140</v>
      </c>
      <c r="E5" s="133" t="s">
        <v>356</v>
      </c>
      <c r="F5" s="154">
        <v>2</v>
      </c>
      <c r="G5" s="17">
        <v>80</v>
      </c>
      <c r="H5" s="16">
        <v>4</v>
      </c>
      <c r="I5" s="17">
        <v>65</v>
      </c>
      <c r="J5" s="48"/>
      <c r="K5" s="49"/>
      <c r="L5" s="37">
        <v>2</v>
      </c>
      <c r="M5" s="18">
        <v>80</v>
      </c>
      <c r="N5" s="89"/>
      <c r="O5" s="90"/>
      <c r="P5" s="16"/>
      <c r="Q5" s="17"/>
      <c r="R5" s="16"/>
      <c r="S5" s="18"/>
      <c r="T5" s="90"/>
      <c r="U5" s="90"/>
      <c r="V5" s="39"/>
      <c r="W5" s="18"/>
      <c r="X5" s="39"/>
      <c r="Y5" s="17"/>
      <c r="Z5" s="16"/>
      <c r="AA5" s="17"/>
      <c r="AB5" s="106">
        <f t="shared" si="0"/>
        <v>225</v>
      </c>
      <c r="AC5" s="18">
        <f t="shared" si="1"/>
        <v>225</v>
      </c>
      <c r="AD5" s="107">
        <f t="shared" si="2"/>
        <v>3</v>
      </c>
      <c r="AE5" s="77">
        <v>3</v>
      </c>
    </row>
    <row r="6" spans="1:31" ht="16.5">
      <c r="A6" s="133" t="s">
        <v>368</v>
      </c>
      <c r="B6" s="153" t="s">
        <v>395</v>
      </c>
      <c r="C6" s="133" t="s">
        <v>141</v>
      </c>
      <c r="D6" s="133" t="s">
        <v>142</v>
      </c>
      <c r="E6" s="133" t="s">
        <v>356</v>
      </c>
      <c r="F6" s="154">
        <v>2</v>
      </c>
      <c r="G6" s="17">
        <v>80</v>
      </c>
      <c r="H6" s="16">
        <v>10</v>
      </c>
      <c r="I6" s="17">
        <v>40</v>
      </c>
      <c r="J6" s="48"/>
      <c r="K6" s="49"/>
      <c r="L6" s="37">
        <v>2</v>
      </c>
      <c r="M6" s="18">
        <v>80</v>
      </c>
      <c r="N6" s="89"/>
      <c r="O6" s="90"/>
      <c r="P6" s="16"/>
      <c r="Q6" s="17"/>
      <c r="R6" s="16"/>
      <c r="S6" s="18"/>
      <c r="T6" s="90"/>
      <c r="U6" s="90"/>
      <c r="V6" s="39"/>
      <c r="W6" s="18"/>
      <c r="X6" s="39"/>
      <c r="Y6" s="17"/>
      <c r="Z6" s="16"/>
      <c r="AA6" s="17"/>
      <c r="AB6" s="106">
        <f t="shared" si="0"/>
        <v>200</v>
      </c>
      <c r="AC6" s="18">
        <f t="shared" si="1"/>
        <v>200</v>
      </c>
      <c r="AD6" s="107">
        <f t="shared" si="2"/>
        <v>4</v>
      </c>
      <c r="AE6" s="77">
        <v>3</v>
      </c>
    </row>
    <row r="7" spans="1:31" ht="16.5">
      <c r="A7" s="146" t="s">
        <v>372</v>
      </c>
      <c r="B7" s="147">
        <v>39688</v>
      </c>
      <c r="C7" s="146" t="s">
        <v>58</v>
      </c>
      <c r="D7" s="146" t="s">
        <v>147</v>
      </c>
      <c r="E7" s="135" t="s">
        <v>353</v>
      </c>
      <c r="F7" s="154">
        <v>3</v>
      </c>
      <c r="G7" s="17">
        <v>65</v>
      </c>
      <c r="H7" s="16">
        <v>3</v>
      </c>
      <c r="I7" s="17">
        <v>80</v>
      </c>
      <c r="J7" s="48"/>
      <c r="K7" s="49"/>
      <c r="L7" s="37">
        <v>5</v>
      </c>
      <c r="M7" s="18">
        <v>50</v>
      </c>
      <c r="N7" s="89"/>
      <c r="O7" s="90"/>
      <c r="P7" s="16"/>
      <c r="Q7" s="17"/>
      <c r="R7" s="16"/>
      <c r="S7" s="18"/>
      <c r="T7" s="90"/>
      <c r="U7" s="90"/>
      <c r="V7" s="39"/>
      <c r="W7" s="18"/>
      <c r="X7" s="39"/>
      <c r="Y7" s="17"/>
      <c r="Z7" s="16"/>
      <c r="AA7" s="17"/>
      <c r="AB7" s="106">
        <f t="shared" si="0"/>
        <v>195</v>
      </c>
      <c r="AC7" s="18">
        <f t="shared" si="1"/>
        <v>195</v>
      </c>
      <c r="AD7" s="107">
        <f t="shared" si="2"/>
        <v>5</v>
      </c>
      <c r="AE7" s="77">
        <v>3</v>
      </c>
    </row>
    <row r="8" spans="1:31" ht="16.5">
      <c r="A8" s="146" t="s">
        <v>161</v>
      </c>
      <c r="B8" s="147">
        <v>39579</v>
      </c>
      <c r="C8" s="146" t="s">
        <v>379</v>
      </c>
      <c r="D8" s="146" t="s">
        <v>144</v>
      </c>
      <c r="E8" s="135" t="s">
        <v>378</v>
      </c>
      <c r="F8" s="154">
        <v>5</v>
      </c>
      <c r="G8" s="17">
        <v>50</v>
      </c>
      <c r="H8" s="16">
        <v>6</v>
      </c>
      <c r="I8" s="17">
        <v>50</v>
      </c>
      <c r="J8" s="48"/>
      <c r="K8" s="49"/>
      <c r="L8" s="37">
        <v>3</v>
      </c>
      <c r="M8" s="18">
        <v>65</v>
      </c>
      <c r="N8" s="89"/>
      <c r="O8" s="90"/>
      <c r="P8" s="16"/>
      <c r="Q8" s="17"/>
      <c r="R8" s="16"/>
      <c r="S8" s="18"/>
      <c r="T8" s="90"/>
      <c r="U8" s="90"/>
      <c r="V8" s="39"/>
      <c r="W8" s="18"/>
      <c r="X8" s="39"/>
      <c r="Y8" s="17"/>
      <c r="Z8" s="16"/>
      <c r="AA8" s="17"/>
      <c r="AB8" s="106">
        <f t="shared" si="0"/>
        <v>165</v>
      </c>
      <c r="AC8" s="18">
        <f t="shared" si="1"/>
        <v>165</v>
      </c>
      <c r="AD8" s="107">
        <f t="shared" si="2"/>
        <v>6</v>
      </c>
      <c r="AE8" s="77">
        <v>3</v>
      </c>
    </row>
    <row r="9" spans="1:31" ht="16.5">
      <c r="A9" s="146" t="s">
        <v>443</v>
      </c>
      <c r="B9" s="147">
        <v>39862</v>
      </c>
      <c r="C9" s="146" t="s">
        <v>444</v>
      </c>
      <c r="D9" s="146" t="s">
        <v>277</v>
      </c>
      <c r="E9" s="135" t="s">
        <v>318</v>
      </c>
      <c r="F9" s="154">
        <v>6</v>
      </c>
      <c r="G9" s="17">
        <v>46</v>
      </c>
      <c r="H9" s="16">
        <v>11</v>
      </c>
      <c r="I9" s="17">
        <v>38</v>
      </c>
      <c r="J9" s="48"/>
      <c r="K9" s="49"/>
      <c r="L9" s="37">
        <v>4</v>
      </c>
      <c r="M9" s="18">
        <v>55</v>
      </c>
      <c r="N9" s="89"/>
      <c r="O9" s="90"/>
      <c r="P9" s="16"/>
      <c r="Q9" s="17"/>
      <c r="R9" s="16"/>
      <c r="S9" s="18"/>
      <c r="T9" s="90"/>
      <c r="U9" s="90"/>
      <c r="V9" s="39"/>
      <c r="W9" s="18"/>
      <c r="X9" s="39"/>
      <c r="Y9" s="17"/>
      <c r="Z9" s="16"/>
      <c r="AA9" s="17"/>
      <c r="AB9" s="106">
        <f t="shared" si="0"/>
        <v>139</v>
      </c>
      <c r="AC9" s="18">
        <f t="shared" si="1"/>
        <v>139</v>
      </c>
      <c r="AD9" s="107">
        <f t="shared" si="2"/>
        <v>7</v>
      </c>
      <c r="AE9" s="77">
        <v>3</v>
      </c>
    </row>
    <row r="10" spans="1:31" ht="16.5">
      <c r="A10" s="146"/>
      <c r="B10" s="147" t="s">
        <v>397</v>
      </c>
      <c r="C10" s="146" t="s">
        <v>384</v>
      </c>
      <c r="D10" s="146" t="s">
        <v>219</v>
      </c>
      <c r="E10" s="135" t="s">
        <v>383</v>
      </c>
      <c r="F10" s="154">
        <v>9</v>
      </c>
      <c r="G10" s="17">
        <v>40</v>
      </c>
      <c r="H10" s="16">
        <v>7</v>
      </c>
      <c r="I10" s="17">
        <v>46</v>
      </c>
      <c r="J10" s="48"/>
      <c r="K10" s="49"/>
      <c r="L10" s="37">
        <v>8</v>
      </c>
      <c r="M10" s="18">
        <v>42</v>
      </c>
      <c r="N10" s="89"/>
      <c r="O10" s="90"/>
      <c r="P10" s="16"/>
      <c r="Q10" s="17"/>
      <c r="R10" s="16"/>
      <c r="S10" s="18"/>
      <c r="T10" s="90"/>
      <c r="U10" s="90"/>
      <c r="V10" s="39"/>
      <c r="W10" s="18"/>
      <c r="X10" s="39"/>
      <c r="Y10" s="17"/>
      <c r="Z10" s="16"/>
      <c r="AA10" s="17"/>
      <c r="AB10" s="106">
        <f t="shared" si="0"/>
        <v>128</v>
      </c>
      <c r="AC10" s="18">
        <f t="shared" si="1"/>
        <v>128</v>
      </c>
      <c r="AD10" s="107">
        <f t="shared" si="2"/>
        <v>8</v>
      </c>
      <c r="AE10" s="77">
        <v>3</v>
      </c>
    </row>
    <row r="11" spans="1:31" ht="16.5">
      <c r="A11" s="146" t="s">
        <v>375</v>
      </c>
      <c r="B11" s="147">
        <v>40129</v>
      </c>
      <c r="C11" s="146" t="s">
        <v>376</v>
      </c>
      <c r="D11" s="146" t="s">
        <v>377</v>
      </c>
      <c r="E11" s="135" t="s">
        <v>374</v>
      </c>
      <c r="F11" s="154">
        <v>4</v>
      </c>
      <c r="G11" s="17">
        <v>55</v>
      </c>
      <c r="H11" s="16">
        <v>17</v>
      </c>
      <c r="I11" s="17">
        <v>28</v>
      </c>
      <c r="J11" s="48"/>
      <c r="K11" s="49"/>
      <c r="L11" s="37">
        <v>9</v>
      </c>
      <c r="M11" s="18">
        <v>40</v>
      </c>
      <c r="N11" s="89"/>
      <c r="O11" s="90"/>
      <c r="P11" s="16"/>
      <c r="Q11" s="17"/>
      <c r="R11" s="16"/>
      <c r="S11" s="18"/>
      <c r="T11" s="90"/>
      <c r="U11" s="90"/>
      <c r="V11" s="39"/>
      <c r="W11" s="18"/>
      <c r="X11" s="39"/>
      <c r="Y11" s="17"/>
      <c r="Z11" s="16"/>
      <c r="AA11" s="17"/>
      <c r="AB11" s="106">
        <f t="shared" si="0"/>
        <v>123</v>
      </c>
      <c r="AC11" s="18">
        <f t="shared" si="1"/>
        <v>123</v>
      </c>
      <c r="AD11" s="107">
        <f t="shared" si="2"/>
        <v>9</v>
      </c>
      <c r="AE11" s="77">
        <v>3</v>
      </c>
    </row>
    <row r="12" spans="1:31" ht="16.5">
      <c r="A12" s="146" t="s">
        <v>380</v>
      </c>
      <c r="B12" s="147" t="s">
        <v>396</v>
      </c>
      <c r="C12" s="146" t="s">
        <v>381</v>
      </c>
      <c r="D12" s="146" t="s">
        <v>270</v>
      </c>
      <c r="E12" s="135" t="s">
        <v>378</v>
      </c>
      <c r="F12" s="156">
        <v>5</v>
      </c>
      <c r="G12" s="17">
        <v>50</v>
      </c>
      <c r="H12" s="16"/>
      <c r="I12" s="17"/>
      <c r="J12" s="48"/>
      <c r="K12" s="49"/>
      <c r="L12" s="37">
        <v>3</v>
      </c>
      <c r="M12" s="18">
        <v>65</v>
      </c>
      <c r="N12" s="89"/>
      <c r="O12" s="90"/>
      <c r="P12" s="16"/>
      <c r="Q12" s="17"/>
      <c r="R12" s="16"/>
      <c r="S12" s="18"/>
      <c r="T12" s="90"/>
      <c r="U12" s="90"/>
      <c r="V12" s="39"/>
      <c r="W12" s="18"/>
      <c r="X12" s="39"/>
      <c r="Y12" s="17"/>
      <c r="Z12" s="16"/>
      <c r="AA12" s="17"/>
      <c r="AB12" s="106">
        <f t="shared" si="0"/>
        <v>115</v>
      </c>
      <c r="AC12" s="18">
        <f t="shared" si="1"/>
        <v>115</v>
      </c>
      <c r="AD12" s="107">
        <f t="shared" si="2"/>
        <v>10</v>
      </c>
      <c r="AE12" s="77">
        <v>2</v>
      </c>
    </row>
    <row r="13" spans="1:31" ht="16.5">
      <c r="A13" s="65"/>
      <c r="B13" s="166">
        <v>39590</v>
      </c>
      <c r="C13" s="82" t="s">
        <v>834</v>
      </c>
      <c r="D13" s="82" t="s">
        <v>508</v>
      </c>
      <c r="E13" s="153" t="s">
        <v>318</v>
      </c>
      <c r="F13" s="117"/>
      <c r="G13" s="17"/>
      <c r="H13" s="16">
        <v>9</v>
      </c>
      <c r="I13" s="17">
        <v>42</v>
      </c>
      <c r="J13" s="48"/>
      <c r="K13" s="49"/>
      <c r="L13" s="37">
        <v>4</v>
      </c>
      <c r="M13" s="18">
        <v>55</v>
      </c>
      <c r="N13" s="89"/>
      <c r="O13" s="90"/>
      <c r="P13" s="16"/>
      <c r="Q13" s="17"/>
      <c r="R13" s="16"/>
      <c r="S13" s="18"/>
      <c r="T13" s="90"/>
      <c r="U13" s="90"/>
      <c r="V13" s="39"/>
      <c r="W13" s="18"/>
      <c r="X13" s="39"/>
      <c r="Y13" s="17"/>
      <c r="Z13" s="16"/>
      <c r="AA13" s="17"/>
      <c r="AB13" s="106">
        <f t="shared" si="0"/>
        <v>97</v>
      </c>
      <c r="AC13" s="18">
        <f t="shared" si="1"/>
        <v>97</v>
      </c>
      <c r="AD13" s="107">
        <f t="shared" si="2"/>
        <v>11</v>
      </c>
      <c r="AE13" s="77">
        <v>2</v>
      </c>
    </row>
    <row r="14" spans="1:31" ht="16.5">
      <c r="A14" s="133" t="s">
        <v>450</v>
      </c>
      <c r="B14" s="153" t="s">
        <v>451</v>
      </c>
      <c r="C14" s="133" t="s">
        <v>101</v>
      </c>
      <c r="D14" s="133" t="s">
        <v>153</v>
      </c>
      <c r="E14" s="133" t="s">
        <v>143</v>
      </c>
      <c r="F14" s="155">
        <v>10</v>
      </c>
      <c r="G14" s="17">
        <v>38</v>
      </c>
      <c r="H14" s="16">
        <v>15</v>
      </c>
      <c r="I14" s="17">
        <v>30</v>
      </c>
      <c r="J14" s="48"/>
      <c r="K14" s="49"/>
      <c r="L14" s="37">
        <v>16</v>
      </c>
      <c r="M14" s="18">
        <v>28</v>
      </c>
      <c r="N14" s="89"/>
      <c r="O14" s="90"/>
      <c r="P14" s="16"/>
      <c r="Q14" s="17"/>
      <c r="R14" s="16"/>
      <c r="S14" s="18"/>
      <c r="T14" s="90"/>
      <c r="U14" s="90"/>
      <c r="V14" s="39"/>
      <c r="W14" s="18"/>
      <c r="X14" s="39"/>
      <c r="Y14" s="17"/>
      <c r="Z14" s="16"/>
      <c r="AA14" s="17"/>
      <c r="AB14" s="106">
        <f t="shared" si="0"/>
        <v>96</v>
      </c>
      <c r="AC14" s="18">
        <f t="shared" si="1"/>
        <v>96</v>
      </c>
      <c r="AD14" s="107">
        <f t="shared" si="2"/>
        <v>12</v>
      </c>
      <c r="AE14" s="77">
        <v>3</v>
      </c>
    </row>
    <row r="15" spans="1:31" ht="16.5">
      <c r="A15" s="146" t="s">
        <v>373</v>
      </c>
      <c r="B15" s="147">
        <v>39713</v>
      </c>
      <c r="C15" s="146" t="s">
        <v>104</v>
      </c>
      <c r="D15" s="146" t="s">
        <v>322</v>
      </c>
      <c r="E15" s="135" t="s">
        <v>374</v>
      </c>
      <c r="F15" s="155">
        <v>4</v>
      </c>
      <c r="G15" s="17">
        <v>55</v>
      </c>
      <c r="H15" s="16"/>
      <c r="I15" s="17"/>
      <c r="J15" s="48"/>
      <c r="K15" s="49"/>
      <c r="L15" s="37">
        <v>9</v>
      </c>
      <c r="M15" s="18">
        <v>40</v>
      </c>
      <c r="N15" s="89"/>
      <c r="O15" s="90"/>
      <c r="P15" s="16"/>
      <c r="Q15" s="17"/>
      <c r="R15" s="16"/>
      <c r="S15" s="18"/>
      <c r="T15" s="90"/>
      <c r="U15" s="90"/>
      <c r="V15" s="39"/>
      <c r="W15" s="18"/>
      <c r="X15" s="39"/>
      <c r="Y15" s="17"/>
      <c r="Z15" s="16"/>
      <c r="AA15" s="17"/>
      <c r="AB15" s="106">
        <f t="shared" si="0"/>
        <v>95</v>
      </c>
      <c r="AC15" s="18">
        <f t="shared" si="1"/>
        <v>95</v>
      </c>
      <c r="AD15" s="107">
        <f t="shared" si="2"/>
        <v>13</v>
      </c>
      <c r="AE15" s="77">
        <v>2</v>
      </c>
    </row>
    <row r="16" spans="1:31" ht="16.5">
      <c r="A16" s="146" t="s">
        <v>162</v>
      </c>
      <c r="B16" s="147">
        <v>39674</v>
      </c>
      <c r="C16" s="146" t="s">
        <v>150</v>
      </c>
      <c r="D16" s="146" t="s">
        <v>151</v>
      </c>
      <c r="E16" s="135" t="s">
        <v>999</v>
      </c>
      <c r="F16" s="155">
        <v>7</v>
      </c>
      <c r="G16" s="17">
        <v>44</v>
      </c>
      <c r="H16" s="16"/>
      <c r="I16" s="17"/>
      <c r="J16" s="48"/>
      <c r="K16" s="49"/>
      <c r="L16" s="37">
        <v>6</v>
      </c>
      <c r="M16" s="18">
        <v>46</v>
      </c>
      <c r="N16" s="89"/>
      <c r="O16" s="90"/>
      <c r="P16" s="16"/>
      <c r="Q16" s="17"/>
      <c r="R16" s="16"/>
      <c r="S16" s="18"/>
      <c r="T16" s="90"/>
      <c r="U16" s="90"/>
      <c r="V16" s="39"/>
      <c r="W16" s="18"/>
      <c r="X16" s="39"/>
      <c r="Y16" s="17"/>
      <c r="Z16" s="16"/>
      <c r="AA16" s="17"/>
      <c r="AB16" s="106">
        <f t="shared" si="0"/>
        <v>90</v>
      </c>
      <c r="AC16" s="18">
        <f t="shared" si="1"/>
        <v>90</v>
      </c>
      <c r="AD16" s="107">
        <f t="shared" si="2"/>
        <v>14</v>
      </c>
      <c r="AE16" s="77">
        <v>2</v>
      </c>
    </row>
    <row r="17" spans="1:31" ht="16.5">
      <c r="A17" s="146" t="s">
        <v>387</v>
      </c>
      <c r="B17" s="147" t="s">
        <v>399</v>
      </c>
      <c r="C17" s="146" t="s">
        <v>39</v>
      </c>
      <c r="D17" s="146" t="s">
        <v>47</v>
      </c>
      <c r="E17" s="135" t="s">
        <v>353</v>
      </c>
      <c r="F17" s="155">
        <v>11</v>
      </c>
      <c r="G17" s="17">
        <v>36</v>
      </c>
      <c r="H17" s="16">
        <v>20</v>
      </c>
      <c r="I17" s="17">
        <v>25</v>
      </c>
      <c r="J17" s="48"/>
      <c r="K17" s="49"/>
      <c r="L17" s="37">
        <v>15</v>
      </c>
      <c r="M17" s="18">
        <v>29</v>
      </c>
      <c r="N17" s="89"/>
      <c r="O17" s="90"/>
      <c r="P17" s="16"/>
      <c r="Q17" s="17"/>
      <c r="R17" s="16"/>
      <c r="S17" s="18"/>
      <c r="T17" s="90"/>
      <c r="U17" s="90"/>
      <c r="V17" s="39"/>
      <c r="W17" s="18"/>
      <c r="X17" s="39"/>
      <c r="Y17" s="17"/>
      <c r="Z17" s="16"/>
      <c r="AA17" s="17"/>
      <c r="AB17" s="106">
        <f t="shared" si="0"/>
        <v>90</v>
      </c>
      <c r="AC17" s="18">
        <f t="shared" si="1"/>
        <v>90</v>
      </c>
      <c r="AD17" s="107">
        <f t="shared" si="2"/>
        <v>15</v>
      </c>
      <c r="AE17" s="77">
        <v>3</v>
      </c>
    </row>
    <row r="18" spans="1:31" ht="16.5">
      <c r="A18" s="146" t="s">
        <v>382</v>
      </c>
      <c r="B18" s="147" t="s">
        <v>280</v>
      </c>
      <c r="C18" s="146" t="s">
        <v>281</v>
      </c>
      <c r="D18" s="146" t="s">
        <v>186</v>
      </c>
      <c r="E18" s="135" t="s">
        <v>999</v>
      </c>
      <c r="F18" s="155">
        <v>7</v>
      </c>
      <c r="G18" s="17">
        <v>44</v>
      </c>
      <c r="H18" s="16"/>
      <c r="I18" s="17"/>
      <c r="J18" s="48"/>
      <c r="K18" s="49"/>
      <c r="L18" s="37">
        <v>11</v>
      </c>
      <c r="M18" s="18">
        <v>36</v>
      </c>
      <c r="N18" s="89"/>
      <c r="O18" s="90"/>
      <c r="P18" s="16"/>
      <c r="Q18" s="17"/>
      <c r="R18" s="16"/>
      <c r="S18" s="18"/>
      <c r="T18" s="90"/>
      <c r="U18" s="90"/>
      <c r="V18" s="39"/>
      <c r="W18" s="18"/>
      <c r="X18" s="39"/>
      <c r="Y18" s="17"/>
      <c r="Z18" s="16"/>
      <c r="AA18" s="17"/>
      <c r="AB18" s="106">
        <f t="shared" si="0"/>
        <v>80</v>
      </c>
      <c r="AC18" s="18">
        <f t="shared" si="1"/>
        <v>80</v>
      </c>
      <c r="AD18" s="107">
        <f t="shared" si="2"/>
        <v>16</v>
      </c>
      <c r="AE18" s="77">
        <v>2</v>
      </c>
    </row>
    <row r="19" spans="1:31" ht="16.5">
      <c r="A19" s="65"/>
      <c r="B19" s="166">
        <v>39558</v>
      </c>
      <c r="C19" s="82" t="s">
        <v>835</v>
      </c>
      <c r="D19" s="82" t="s">
        <v>836</v>
      </c>
      <c r="E19" s="153" t="s">
        <v>837</v>
      </c>
      <c r="F19" s="117"/>
      <c r="G19" s="17"/>
      <c r="H19" s="16">
        <v>12</v>
      </c>
      <c r="I19" s="17">
        <v>36</v>
      </c>
      <c r="J19" s="48"/>
      <c r="K19" s="49"/>
      <c r="L19" s="37">
        <v>8</v>
      </c>
      <c r="M19" s="18">
        <v>42</v>
      </c>
      <c r="N19" s="89"/>
      <c r="O19" s="90"/>
      <c r="P19" s="16"/>
      <c r="Q19" s="17"/>
      <c r="R19" s="16"/>
      <c r="S19" s="18"/>
      <c r="T19" s="90"/>
      <c r="U19" s="90"/>
      <c r="V19" s="39"/>
      <c r="W19" s="18"/>
      <c r="X19" s="39"/>
      <c r="Y19" s="17"/>
      <c r="Z19" s="16"/>
      <c r="AA19" s="17"/>
      <c r="AB19" s="106">
        <f t="shared" si="0"/>
        <v>78</v>
      </c>
      <c r="AC19" s="18">
        <f t="shared" si="1"/>
        <v>78</v>
      </c>
      <c r="AD19" s="107">
        <f t="shared" si="2"/>
        <v>17</v>
      </c>
      <c r="AE19" s="77">
        <v>2</v>
      </c>
    </row>
    <row r="20" spans="1:31" ht="16.5">
      <c r="A20" s="146" t="s">
        <v>385</v>
      </c>
      <c r="B20" s="147" t="s">
        <v>398</v>
      </c>
      <c r="C20" s="146" t="s">
        <v>386</v>
      </c>
      <c r="D20" s="146" t="s">
        <v>237</v>
      </c>
      <c r="E20" s="135" t="s">
        <v>356</v>
      </c>
      <c r="F20" s="155">
        <v>9</v>
      </c>
      <c r="G20" s="17">
        <v>40</v>
      </c>
      <c r="H20" s="16"/>
      <c r="I20" s="17"/>
      <c r="J20" s="48"/>
      <c r="K20" s="49"/>
      <c r="L20" s="37">
        <v>12</v>
      </c>
      <c r="M20" s="18">
        <v>34</v>
      </c>
      <c r="N20" s="89"/>
      <c r="O20" s="90"/>
      <c r="P20" s="16"/>
      <c r="Q20" s="17"/>
      <c r="R20" s="16"/>
      <c r="S20" s="18"/>
      <c r="T20" s="90"/>
      <c r="U20" s="90"/>
      <c r="V20" s="39"/>
      <c r="W20" s="18"/>
      <c r="X20" s="39"/>
      <c r="Y20" s="17"/>
      <c r="Z20" s="16"/>
      <c r="AA20" s="17"/>
      <c r="AB20" s="106">
        <f t="shared" si="0"/>
        <v>74</v>
      </c>
      <c r="AC20" s="18">
        <f t="shared" si="1"/>
        <v>74</v>
      </c>
      <c r="AD20" s="107">
        <f t="shared" si="2"/>
        <v>18</v>
      </c>
      <c r="AE20" s="77">
        <v>2</v>
      </c>
    </row>
    <row r="21" spans="1:31" ht="16.5">
      <c r="A21" s="146" t="s">
        <v>447</v>
      </c>
      <c r="B21" s="147">
        <v>40050</v>
      </c>
      <c r="C21" s="146" t="s">
        <v>96</v>
      </c>
      <c r="D21" s="146" t="s">
        <v>48</v>
      </c>
      <c r="E21" s="135" t="s">
        <v>374</v>
      </c>
      <c r="F21" s="155">
        <v>8</v>
      </c>
      <c r="G21" s="17">
        <v>42</v>
      </c>
      <c r="H21" s="16"/>
      <c r="I21" s="17"/>
      <c r="J21" s="48"/>
      <c r="K21" s="49"/>
      <c r="L21" s="37">
        <v>13</v>
      </c>
      <c r="M21" s="18">
        <v>32</v>
      </c>
      <c r="N21" s="89"/>
      <c r="O21" s="90"/>
      <c r="P21" s="16"/>
      <c r="Q21" s="17"/>
      <c r="R21" s="16"/>
      <c r="S21" s="18"/>
      <c r="T21" s="90"/>
      <c r="U21" s="90"/>
      <c r="V21" s="39"/>
      <c r="W21" s="18"/>
      <c r="X21" s="39"/>
      <c r="Y21" s="17"/>
      <c r="Z21" s="16"/>
      <c r="AA21" s="17"/>
      <c r="AB21" s="106">
        <f t="shared" si="0"/>
        <v>74</v>
      </c>
      <c r="AC21" s="18">
        <f t="shared" si="1"/>
        <v>74</v>
      </c>
      <c r="AD21" s="107">
        <f t="shared" si="2"/>
        <v>19</v>
      </c>
      <c r="AE21" s="77">
        <v>2</v>
      </c>
    </row>
    <row r="22" spans="1:31" ht="16.5">
      <c r="A22" s="146" t="s">
        <v>369</v>
      </c>
      <c r="B22" s="147">
        <v>39568</v>
      </c>
      <c r="C22" s="146" t="s">
        <v>370</v>
      </c>
      <c r="D22" s="146" t="s">
        <v>371</v>
      </c>
      <c r="E22" s="135" t="s">
        <v>353</v>
      </c>
      <c r="F22" s="155">
        <v>3</v>
      </c>
      <c r="G22" s="17">
        <v>65</v>
      </c>
      <c r="H22" s="16"/>
      <c r="I22" s="17"/>
      <c r="J22" s="48"/>
      <c r="K22" s="49"/>
      <c r="L22" s="37"/>
      <c r="M22" s="18"/>
      <c r="N22" s="89"/>
      <c r="O22" s="90"/>
      <c r="P22" s="16"/>
      <c r="Q22" s="17"/>
      <c r="R22" s="16"/>
      <c r="S22" s="18"/>
      <c r="T22" s="90"/>
      <c r="U22" s="90"/>
      <c r="V22" s="39"/>
      <c r="W22" s="18"/>
      <c r="X22" s="39"/>
      <c r="Y22" s="17"/>
      <c r="Z22" s="16"/>
      <c r="AA22" s="17"/>
      <c r="AB22" s="106">
        <f t="shared" si="0"/>
        <v>65</v>
      </c>
      <c r="AC22" s="18">
        <f t="shared" si="1"/>
        <v>65</v>
      </c>
      <c r="AD22" s="107">
        <f t="shared" si="2"/>
        <v>20</v>
      </c>
      <c r="AE22" s="77">
        <v>1</v>
      </c>
    </row>
    <row r="23" spans="1:31" ht="16.5">
      <c r="A23" s="65"/>
      <c r="B23" s="166">
        <v>39449</v>
      </c>
      <c r="C23" s="82" t="s">
        <v>831</v>
      </c>
      <c r="D23" s="82" t="s">
        <v>832</v>
      </c>
      <c r="E23" s="147" t="s">
        <v>833</v>
      </c>
      <c r="F23" s="117"/>
      <c r="G23" s="17"/>
      <c r="H23" s="16">
        <v>5</v>
      </c>
      <c r="I23" s="17">
        <v>55</v>
      </c>
      <c r="J23" s="48"/>
      <c r="K23" s="49"/>
      <c r="L23" s="37"/>
      <c r="M23" s="18"/>
      <c r="N23" s="89"/>
      <c r="O23" s="90"/>
      <c r="P23" s="16"/>
      <c r="Q23" s="17"/>
      <c r="R23" s="16"/>
      <c r="S23" s="18"/>
      <c r="T23" s="90"/>
      <c r="U23" s="90"/>
      <c r="V23" s="39"/>
      <c r="W23" s="18"/>
      <c r="X23" s="39"/>
      <c r="Y23" s="17"/>
      <c r="Z23" s="16"/>
      <c r="AA23" s="17"/>
      <c r="AB23" s="106">
        <f t="shared" si="0"/>
        <v>55</v>
      </c>
      <c r="AC23" s="18">
        <f t="shared" si="1"/>
        <v>55</v>
      </c>
      <c r="AD23" s="107">
        <f t="shared" si="2"/>
        <v>21</v>
      </c>
      <c r="AE23" s="77">
        <v>1</v>
      </c>
    </row>
    <row r="24" spans="1:31" ht="16.5">
      <c r="A24" s="65"/>
      <c r="B24" s="116"/>
      <c r="C24" s="11" t="s">
        <v>1025</v>
      </c>
      <c r="D24" s="11" t="s">
        <v>1026</v>
      </c>
      <c r="E24" s="147" t="s">
        <v>353</v>
      </c>
      <c r="F24" s="130"/>
      <c r="G24" s="17"/>
      <c r="H24" s="16"/>
      <c r="I24" s="17"/>
      <c r="J24" s="48"/>
      <c r="K24" s="49"/>
      <c r="L24" s="37">
        <v>5</v>
      </c>
      <c r="M24" s="18">
        <v>50</v>
      </c>
      <c r="N24" s="89"/>
      <c r="O24" s="90"/>
      <c r="P24" s="16"/>
      <c r="Q24" s="17"/>
      <c r="R24" s="16"/>
      <c r="S24" s="18"/>
      <c r="T24" s="90"/>
      <c r="U24" s="90"/>
      <c r="V24" s="39"/>
      <c r="W24" s="18"/>
      <c r="X24" s="39"/>
      <c r="Y24" s="17"/>
      <c r="Z24" s="16"/>
      <c r="AA24" s="17"/>
      <c r="AB24" s="106">
        <f t="shared" si="0"/>
        <v>50</v>
      </c>
      <c r="AC24" s="18">
        <f t="shared" si="1"/>
        <v>50</v>
      </c>
      <c r="AD24" s="107">
        <f t="shared" si="2"/>
        <v>22</v>
      </c>
      <c r="AE24" s="77">
        <v>1</v>
      </c>
    </row>
    <row r="25" spans="1:31" ht="16.5">
      <c r="A25" s="65"/>
      <c r="B25" s="116"/>
      <c r="C25" s="82" t="s">
        <v>1027</v>
      </c>
      <c r="D25" s="82" t="s">
        <v>993</v>
      </c>
      <c r="E25" s="147" t="s">
        <v>999</v>
      </c>
      <c r="F25" s="117"/>
      <c r="G25" s="17"/>
      <c r="H25" s="16"/>
      <c r="I25" s="17"/>
      <c r="J25" s="48"/>
      <c r="K25" s="49"/>
      <c r="L25" s="37">
        <v>6</v>
      </c>
      <c r="M25" s="18">
        <v>46</v>
      </c>
      <c r="N25" s="89"/>
      <c r="O25" s="90"/>
      <c r="P25" s="16"/>
      <c r="Q25" s="17"/>
      <c r="R25" s="16"/>
      <c r="S25" s="18"/>
      <c r="T25" s="90"/>
      <c r="U25" s="90"/>
      <c r="V25" s="39"/>
      <c r="W25" s="18"/>
      <c r="X25" s="39"/>
      <c r="Y25" s="17"/>
      <c r="Z25" s="16"/>
      <c r="AA25" s="17"/>
      <c r="AB25" s="106">
        <f t="shared" si="0"/>
        <v>46</v>
      </c>
      <c r="AC25" s="18">
        <f t="shared" si="1"/>
        <v>46</v>
      </c>
      <c r="AD25" s="107">
        <f t="shared" si="2"/>
        <v>23</v>
      </c>
      <c r="AE25" s="77">
        <v>1</v>
      </c>
    </row>
    <row r="26" spans="1:31" ht="16.5">
      <c r="A26" s="65"/>
      <c r="B26" s="65"/>
      <c r="C26" s="82" t="s">
        <v>95</v>
      </c>
      <c r="D26" s="11" t="s">
        <v>187</v>
      </c>
      <c r="E26" s="147" t="s">
        <v>374</v>
      </c>
      <c r="F26" s="130"/>
      <c r="G26" s="17"/>
      <c r="H26" s="16"/>
      <c r="I26" s="17"/>
      <c r="J26" s="48"/>
      <c r="K26" s="49"/>
      <c r="L26" s="37">
        <v>7</v>
      </c>
      <c r="M26" s="18">
        <v>44</v>
      </c>
      <c r="N26" s="89"/>
      <c r="O26" s="90"/>
      <c r="P26" s="16"/>
      <c r="Q26" s="17"/>
      <c r="R26" s="16"/>
      <c r="S26" s="18"/>
      <c r="T26" s="90"/>
      <c r="U26" s="90"/>
      <c r="V26" s="39"/>
      <c r="W26" s="18"/>
      <c r="X26" s="39"/>
      <c r="Y26" s="17"/>
      <c r="Z26" s="16"/>
      <c r="AA26" s="17"/>
      <c r="AB26" s="106">
        <f t="shared" si="0"/>
        <v>44</v>
      </c>
      <c r="AC26" s="18">
        <f t="shared" si="1"/>
        <v>44</v>
      </c>
      <c r="AD26" s="107">
        <f t="shared" si="2"/>
        <v>24</v>
      </c>
      <c r="AE26" s="77">
        <v>1</v>
      </c>
    </row>
    <row r="27" spans="1:31" ht="16.5">
      <c r="A27" s="65"/>
      <c r="B27" s="65"/>
      <c r="C27" s="82" t="s">
        <v>1029</v>
      </c>
      <c r="D27" s="82" t="s">
        <v>986</v>
      </c>
      <c r="E27" s="147" t="s">
        <v>999</v>
      </c>
      <c r="F27" s="117"/>
      <c r="G27" s="17"/>
      <c r="H27" s="16"/>
      <c r="I27" s="17"/>
      <c r="J27" s="48"/>
      <c r="K27" s="49"/>
      <c r="L27" s="37">
        <v>10</v>
      </c>
      <c r="M27" s="18">
        <v>38</v>
      </c>
      <c r="N27" s="89"/>
      <c r="O27" s="90"/>
      <c r="P27" s="16"/>
      <c r="Q27" s="17"/>
      <c r="R27" s="16"/>
      <c r="S27" s="18"/>
      <c r="T27" s="90"/>
      <c r="U27" s="90"/>
      <c r="V27" s="39"/>
      <c r="W27" s="18"/>
      <c r="X27" s="39"/>
      <c r="Y27" s="17"/>
      <c r="Z27" s="16"/>
      <c r="AA27" s="17"/>
      <c r="AB27" s="106">
        <f t="shared" si="0"/>
        <v>38</v>
      </c>
      <c r="AC27" s="18">
        <f t="shared" si="1"/>
        <v>38</v>
      </c>
      <c r="AD27" s="107">
        <f t="shared" si="2"/>
        <v>25</v>
      </c>
      <c r="AE27" s="77">
        <v>1</v>
      </c>
    </row>
    <row r="28" spans="1:31" ht="16.5">
      <c r="A28" s="65"/>
      <c r="B28" s="115"/>
      <c r="C28" s="82" t="s">
        <v>1033</v>
      </c>
      <c r="D28" s="82" t="s">
        <v>1032</v>
      </c>
      <c r="E28" s="147" t="s">
        <v>999</v>
      </c>
      <c r="F28" s="130"/>
      <c r="G28" s="17"/>
      <c r="H28" s="16"/>
      <c r="I28" s="17"/>
      <c r="J28" s="48"/>
      <c r="K28" s="49"/>
      <c r="L28" s="37">
        <v>10</v>
      </c>
      <c r="M28" s="18">
        <v>38</v>
      </c>
      <c r="N28" s="89"/>
      <c r="O28" s="90"/>
      <c r="P28" s="16"/>
      <c r="Q28" s="17"/>
      <c r="R28" s="16"/>
      <c r="S28" s="18"/>
      <c r="T28" s="90"/>
      <c r="U28" s="90"/>
      <c r="V28" s="39"/>
      <c r="W28" s="18"/>
      <c r="X28" s="39"/>
      <c r="Y28" s="17"/>
      <c r="Z28" s="16"/>
      <c r="AA28" s="17"/>
      <c r="AB28" s="106">
        <f t="shared" si="0"/>
        <v>38</v>
      </c>
      <c r="AC28" s="18">
        <f t="shared" si="1"/>
        <v>38</v>
      </c>
      <c r="AD28" s="107">
        <f t="shared" si="2"/>
        <v>26</v>
      </c>
      <c r="AE28" s="77">
        <v>1</v>
      </c>
    </row>
    <row r="29" spans="1:31" ht="16.5">
      <c r="A29" s="65"/>
      <c r="B29" s="82"/>
      <c r="C29" s="82" t="s">
        <v>1014</v>
      </c>
      <c r="D29" s="11" t="s">
        <v>1031</v>
      </c>
      <c r="E29" s="147" t="s">
        <v>999</v>
      </c>
      <c r="F29" s="130"/>
      <c r="G29" s="17"/>
      <c r="H29" s="16"/>
      <c r="I29" s="17"/>
      <c r="J29" s="48"/>
      <c r="K29" s="49"/>
      <c r="L29" s="37">
        <v>11</v>
      </c>
      <c r="M29" s="18">
        <v>36</v>
      </c>
      <c r="N29" s="89"/>
      <c r="O29" s="90"/>
      <c r="P29" s="16"/>
      <c r="Q29" s="17"/>
      <c r="R29" s="16"/>
      <c r="S29" s="18"/>
      <c r="T29" s="90"/>
      <c r="U29" s="90"/>
      <c r="V29" s="39"/>
      <c r="W29" s="18"/>
      <c r="X29" s="39"/>
      <c r="Y29" s="17"/>
      <c r="Z29" s="16"/>
      <c r="AA29" s="17"/>
      <c r="AB29" s="106">
        <f t="shared" si="0"/>
        <v>36</v>
      </c>
      <c r="AC29" s="18">
        <f t="shared" si="1"/>
        <v>36</v>
      </c>
      <c r="AD29" s="107">
        <f t="shared" si="2"/>
        <v>27</v>
      </c>
      <c r="AE29" s="77">
        <v>1</v>
      </c>
    </row>
    <row r="30" spans="1:31" ht="16.5">
      <c r="A30" s="146" t="s">
        <v>388</v>
      </c>
      <c r="B30" s="147" t="s">
        <v>400</v>
      </c>
      <c r="C30" s="146" t="s">
        <v>148</v>
      </c>
      <c r="D30" s="146" t="s">
        <v>149</v>
      </c>
      <c r="E30" s="135" t="s">
        <v>353</v>
      </c>
      <c r="F30" s="155">
        <v>11</v>
      </c>
      <c r="G30" s="17">
        <v>36</v>
      </c>
      <c r="H30" s="16"/>
      <c r="I30" s="17"/>
      <c r="J30" s="48"/>
      <c r="K30" s="49"/>
      <c r="L30" s="37"/>
      <c r="M30" s="18"/>
      <c r="N30" s="89"/>
      <c r="O30" s="90"/>
      <c r="P30" s="16"/>
      <c r="Q30" s="17"/>
      <c r="R30" s="16"/>
      <c r="S30" s="18"/>
      <c r="T30" s="90"/>
      <c r="U30" s="90"/>
      <c r="V30" s="39"/>
      <c r="W30" s="18"/>
      <c r="X30" s="39"/>
      <c r="Y30" s="17"/>
      <c r="Z30" s="16"/>
      <c r="AA30" s="17"/>
      <c r="AB30" s="106">
        <f t="shared" si="0"/>
        <v>36</v>
      </c>
      <c r="AC30" s="18">
        <f t="shared" si="1"/>
        <v>36</v>
      </c>
      <c r="AD30" s="107">
        <f t="shared" si="2"/>
        <v>28</v>
      </c>
      <c r="AE30" s="77">
        <v>1</v>
      </c>
    </row>
    <row r="31" spans="1:31" ht="16.5">
      <c r="A31" s="65"/>
      <c r="B31" s="166">
        <v>39620</v>
      </c>
      <c r="C31" s="82" t="s">
        <v>838</v>
      </c>
      <c r="D31" s="82" t="s">
        <v>279</v>
      </c>
      <c r="E31" s="147" t="s">
        <v>837</v>
      </c>
      <c r="F31" s="117"/>
      <c r="G31" s="17"/>
      <c r="H31" s="16">
        <v>13</v>
      </c>
      <c r="I31" s="17">
        <v>34</v>
      </c>
      <c r="J31" s="48"/>
      <c r="K31" s="49"/>
      <c r="L31" s="37"/>
      <c r="M31" s="18"/>
      <c r="N31" s="89"/>
      <c r="O31" s="90"/>
      <c r="P31" s="16"/>
      <c r="Q31" s="17"/>
      <c r="R31" s="16"/>
      <c r="S31" s="18"/>
      <c r="T31" s="90"/>
      <c r="U31" s="90"/>
      <c r="V31" s="39"/>
      <c r="W31" s="18"/>
      <c r="X31" s="39"/>
      <c r="Y31" s="17"/>
      <c r="Z31" s="16"/>
      <c r="AA31" s="17"/>
      <c r="AB31" s="106">
        <f t="shared" si="0"/>
        <v>34</v>
      </c>
      <c r="AC31" s="18">
        <f t="shared" si="1"/>
        <v>34</v>
      </c>
      <c r="AD31" s="107">
        <f t="shared" si="2"/>
        <v>29</v>
      </c>
      <c r="AE31" s="77">
        <v>1</v>
      </c>
    </row>
    <row r="32" spans="1:31" ht="16.5">
      <c r="A32" s="146" t="s">
        <v>389</v>
      </c>
      <c r="B32" s="147" t="s">
        <v>401</v>
      </c>
      <c r="C32" s="146" t="s">
        <v>154</v>
      </c>
      <c r="D32" s="146" t="s">
        <v>390</v>
      </c>
      <c r="E32" s="135" t="s">
        <v>353</v>
      </c>
      <c r="F32" s="155">
        <v>12</v>
      </c>
      <c r="G32" s="17">
        <v>34</v>
      </c>
      <c r="H32" s="16"/>
      <c r="I32" s="17"/>
      <c r="J32" s="48"/>
      <c r="K32" s="49"/>
      <c r="L32" s="37"/>
      <c r="M32" s="18"/>
      <c r="N32" s="89"/>
      <c r="O32" s="90"/>
      <c r="P32" s="16"/>
      <c r="Q32" s="17"/>
      <c r="R32" s="16"/>
      <c r="S32" s="18"/>
      <c r="T32" s="90"/>
      <c r="U32" s="90"/>
      <c r="V32" s="39"/>
      <c r="W32" s="18"/>
      <c r="X32" s="39"/>
      <c r="Y32" s="17"/>
      <c r="Z32" s="16"/>
      <c r="AA32" s="17"/>
      <c r="AB32" s="106">
        <f t="shared" si="0"/>
        <v>34</v>
      </c>
      <c r="AC32" s="18">
        <f t="shared" si="1"/>
        <v>34</v>
      </c>
      <c r="AD32" s="107">
        <f t="shared" si="2"/>
        <v>30</v>
      </c>
      <c r="AE32" s="77">
        <v>1</v>
      </c>
    </row>
    <row r="33" spans="1:31" ht="16.5">
      <c r="A33" s="146" t="s">
        <v>391</v>
      </c>
      <c r="B33" s="147" t="s">
        <v>401</v>
      </c>
      <c r="C33" s="146" t="s">
        <v>154</v>
      </c>
      <c r="D33" s="146" t="s">
        <v>155</v>
      </c>
      <c r="E33" s="135" t="s">
        <v>353</v>
      </c>
      <c r="F33" s="155">
        <v>12</v>
      </c>
      <c r="G33" s="17">
        <v>34</v>
      </c>
      <c r="H33" s="16"/>
      <c r="I33" s="17"/>
      <c r="J33" s="48"/>
      <c r="K33" s="49"/>
      <c r="L33" s="37"/>
      <c r="M33" s="18"/>
      <c r="N33" s="89"/>
      <c r="O33" s="90"/>
      <c r="P33" s="16"/>
      <c r="Q33" s="17"/>
      <c r="R33" s="16"/>
      <c r="S33" s="18"/>
      <c r="T33" s="90"/>
      <c r="U33" s="90"/>
      <c r="V33" s="39"/>
      <c r="W33" s="18"/>
      <c r="X33" s="39"/>
      <c r="Y33" s="17"/>
      <c r="Z33" s="16"/>
      <c r="AA33" s="17"/>
      <c r="AB33" s="106">
        <f t="shared" si="0"/>
        <v>34</v>
      </c>
      <c r="AC33" s="18">
        <f t="shared" si="1"/>
        <v>34</v>
      </c>
      <c r="AD33" s="107">
        <f t="shared" si="2"/>
        <v>31</v>
      </c>
      <c r="AE33" s="77">
        <v>1</v>
      </c>
    </row>
    <row r="34" spans="1:31" ht="16.5">
      <c r="A34" s="65"/>
      <c r="B34" s="166">
        <v>39526</v>
      </c>
      <c r="C34" s="82" t="s">
        <v>529</v>
      </c>
      <c r="D34" s="82" t="s">
        <v>840</v>
      </c>
      <c r="E34" s="147" t="s">
        <v>839</v>
      </c>
      <c r="F34" s="117"/>
      <c r="G34" s="17"/>
      <c r="H34" s="16">
        <v>14</v>
      </c>
      <c r="I34" s="17">
        <v>32</v>
      </c>
      <c r="J34" s="48"/>
      <c r="K34" s="49"/>
      <c r="L34" s="37"/>
      <c r="M34" s="18"/>
      <c r="N34" s="89"/>
      <c r="O34" s="90"/>
      <c r="P34" s="16"/>
      <c r="Q34" s="17"/>
      <c r="R34" s="16"/>
      <c r="S34" s="18"/>
      <c r="T34" s="90"/>
      <c r="U34" s="90"/>
      <c r="V34" s="39"/>
      <c r="W34" s="18"/>
      <c r="X34" s="39"/>
      <c r="Y34" s="17"/>
      <c r="Z34" s="16"/>
      <c r="AA34" s="17"/>
      <c r="AB34" s="106">
        <f t="shared" si="0"/>
        <v>32</v>
      </c>
      <c r="AC34" s="18">
        <f t="shared" si="1"/>
        <v>32</v>
      </c>
      <c r="AD34" s="107">
        <f t="shared" si="2"/>
        <v>32</v>
      </c>
      <c r="AE34" s="77">
        <v>1</v>
      </c>
    </row>
    <row r="35" spans="1:31" ht="16.5">
      <c r="A35" s="133" t="s">
        <v>457</v>
      </c>
      <c r="B35" s="153" t="s">
        <v>460</v>
      </c>
      <c r="C35" s="133" t="s">
        <v>458</v>
      </c>
      <c r="D35" s="133" t="s">
        <v>459</v>
      </c>
      <c r="E35" s="133" t="s">
        <v>356</v>
      </c>
      <c r="F35" s="130">
        <v>13</v>
      </c>
      <c r="G35" s="17">
        <v>32</v>
      </c>
      <c r="H35" s="16"/>
      <c r="I35" s="17"/>
      <c r="J35" s="48"/>
      <c r="K35" s="49"/>
      <c r="L35" s="37"/>
      <c r="M35" s="18"/>
      <c r="N35" s="89"/>
      <c r="O35" s="90"/>
      <c r="P35" s="16"/>
      <c r="Q35" s="17"/>
      <c r="R35" s="16"/>
      <c r="S35" s="18"/>
      <c r="T35" s="90"/>
      <c r="U35" s="90"/>
      <c r="V35" s="39"/>
      <c r="W35" s="18"/>
      <c r="X35" s="39"/>
      <c r="Y35" s="17"/>
      <c r="Z35" s="16"/>
      <c r="AA35" s="17"/>
      <c r="AB35" s="106">
        <f t="shared" ref="AB35:AB66" si="3">G35+I35+K35+M35+O35+Q35+S35+AA35+U35+W35+Y35</f>
        <v>32</v>
      </c>
      <c r="AC35" s="18">
        <f t="shared" ref="AC35:AC66" si="4">G35+I35+K35+M35+O35+Q35+S35+AA35+U35+W35+Y35</f>
        <v>32</v>
      </c>
      <c r="AD35" s="107">
        <f t="shared" si="2"/>
        <v>33</v>
      </c>
      <c r="AE35" s="77">
        <v>1</v>
      </c>
    </row>
    <row r="36" spans="1:31" ht="16.5">
      <c r="A36" s="54"/>
      <c r="B36" s="56"/>
      <c r="C36" s="211" t="s">
        <v>1034</v>
      </c>
      <c r="D36" s="211" t="s">
        <v>1035</v>
      </c>
      <c r="E36" s="147" t="s">
        <v>1007</v>
      </c>
      <c r="F36" s="130"/>
      <c r="G36" s="17"/>
      <c r="H36" s="16"/>
      <c r="I36" s="17"/>
      <c r="J36" s="48"/>
      <c r="K36" s="49"/>
      <c r="L36" s="37">
        <v>14</v>
      </c>
      <c r="M36" s="18">
        <v>30</v>
      </c>
      <c r="N36" s="89"/>
      <c r="O36" s="90"/>
      <c r="P36" s="16"/>
      <c r="Q36" s="17"/>
      <c r="R36" s="16"/>
      <c r="S36" s="18"/>
      <c r="T36" s="90"/>
      <c r="U36" s="90"/>
      <c r="V36" s="39"/>
      <c r="W36" s="18"/>
      <c r="X36" s="39"/>
      <c r="Y36" s="17"/>
      <c r="Z36" s="16"/>
      <c r="AA36" s="17"/>
      <c r="AB36" s="106">
        <f t="shared" si="3"/>
        <v>30</v>
      </c>
      <c r="AC36" s="18">
        <f t="shared" si="4"/>
        <v>30</v>
      </c>
      <c r="AD36" s="107">
        <f t="shared" ref="AD36:AD67" si="5">AD35+1</f>
        <v>34</v>
      </c>
      <c r="AE36" s="77">
        <v>1</v>
      </c>
    </row>
    <row r="37" spans="1:31" ht="16.5">
      <c r="A37" s="65"/>
      <c r="B37" s="116"/>
      <c r="C37" s="82" t="s">
        <v>1036</v>
      </c>
      <c r="D37" s="82" t="s">
        <v>278</v>
      </c>
      <c r="E37" s="153" t="s">
        <v>1007</v>
      </c>
      <c r="F37" s="117"/>
      <c r="G37" s="17"/>
      <c r="H37" s="16"/>
      <c r="I37" s="17"/>
      <c r="J37" s="48"/>
      <c r="K37" s="49"/>
      <c r="L37" s="37">
        <v>14</v>
      </c>
      <c r="M37" s="18">
        <v>30</v>
      </c>
      <c r="N37" s="89"/>
      <c r="O37" s="90"/>
      <c r="P37" s="16"/>
      <c r="Q37" s="17"/>
      <c r="R37" s="16"/>
      <c r="S37" s="18"/>
      <c r="T37" s="90"/>
      <c r="U37" s="90"/>
      <c r="V37" s="39"/>
      <c r="W37" s="18"/>
      <c r="X37" s="39"/>
      <c r="Y37" s="17"/>
      <c r="Z37" s="16"/>
      <c r="AA37" s="17"/>
      <c r="AB37" s="106">
        <f t="shared" si="3"/>
        <v>30</v>
      </c>
      <c r="AC37" s="18">
        <f t="shared" si="4"/>
        <v>30</v>
      </c>
      <c r="AD37" s="107">
        <f t="shared" si="5"/>
        <v>35</v>
      </c>
      <c r="AE37" s="77">
        <v>1</v>
      </c>
    </row>
    <row r="38" spans="1:31" ht="16.5">
      <c r="A38" s="65"/>
      <c r="B38" s="166">
        <v>39633</v>
      </c>
      <c r="C38" s="82" t="s">
        <v>841</v>
      </c>
      <c r="D38" s="82" t="s">
        <v>842</v>
      </c>
      <c r="E38" s="147" t="s">
        <v>318</v>
      </c>
      <c r="F38" s="117"/>
      <c r="G38" s="17"/>
      <c r="H38" s="16">
        <v>16</v>
      </c>
      <c r="I38" s="17">
        <v>29</v>
      </c>
      <c r="J38" s="48"/>
      <c r="K38" s="49"/>
      <c r="L38" s="37"/>
      <c r="M38" s="18"/>
      <c r="N38" s="89"/>
      <c r="O38" s="90"/>
      <c r="P38" s="16"/>
      <c r="Q38" s="17"/>
      <c r="R38" s="16"/>
      <c r="S38" s="18"/>
      <c r="T38" s="90"/>
      <c r="U38" s="90"/>
      <c r="V38" s="39"/>
      <c r="W38" s="18"/>
      <c r="X38" s="39"/>
      <c r="Y38" s="17"/>
      <c r="Z38" s="16"/>
      <c r="AA38" s="17"/>
      <c r="AB38" s="106">
        <f t="shared" si="3"/>
        <v>29</v>
      </c>
      <c r="AC38" s="18">
        <f t="shared" si="4"/>
        <v>29</v>
      </c>
      <c r="AD38" s="107">
        <f t="shared" si="5"/>
        <v>36</v>
      </c>
      <c r="AE38" s="77">
        <v>1</v>
      </c>
    </row>
    <row r="39" spans="1:31" ht="16.5">
      <c r="A39" s="65"/>
      <c r="B39" s="166">
        <v>39814</v>
      </c>
      <c r="C39" s="82" t="s">
        <v>843</v>
      </c>
      <c r="D39" s="82" t="s">
        <v>844</v>
      </c>
      <c r="E39" s="147" t="s">
        <v>845</v>
      </c>
      <c r="F39" s="117"/>
      <c r="G39" s="17"/>
      <c r="H39" s="16">
        <v>18</v>
      </c>
      <c r="I39" s="17">
        <v>27</v>
      </c>
      <c r="J39" s="48"/>
      <c r="K39" s="49"/>
      <c r="L39" s="37"/>
      <c r="M39" s="18"/>
      <c r="N39" s="89"/>
      <c r="O39" s="90"/>
      <c r="P39" s="16"/>
      <c r="Q39" s="17"/>
      <c r="R39" s="16"/>
      <c r="S39" s="18"/>
      <c r="T39" s="90"/>
      <c r="U39" s="90"/>
      <c r="V39" s="39"/>
      <c r="W39" s="18"/>
      <c r="X39" s="39"/>
      <c r="Y39" s="17"/>
      <c r="Z39" s="16"/>
      <c r="AA39" s="17"/>
      <c r="AB39" s="106">
        <f t="shared" si="3"/>
        <v>27</v>
      </c>
      <c r="AC39" s="18">
        <f t="shared" si="4"/>
        <v>27</v>
      </c>
      <c r="AD39" s="107">
        <f t="shared" si="5"/>
        <v>37</v>
      </c>
      <c r="AE39" s="77">
        <v>1</v>
      </c>
    </row>
    <row r="40" spans="1:31" ht="16.5">
      <c r="A40" s="65"/>
      <c r="B40" s="166">
        <v>39617</v>
      </c>
      <c r="C40" s="82" t="s">
        <v>846</v>
      </c>
      <c r="D40" s="82" t="s">
        <v>847</v>
      </c>
      <c r="E40" s="147" t="s">
        <v>839</v>
      </c>
      <c r="F40" s="117"/>
      <c r="G40" s="17"/>
      <c r="H40" s="16">
        <v>19</v>
      </c>
      <c r="I40" s="17">
        <v>26</v>
      </c>
      <c r="J40" s="48"/>
      <c r="K40" s="49"/>
      <c r="L40" s="37"/>
      <c r="M40" s="18"/>
      <c r="N40" s="89"/>
      <c r="O40" s="90"/>
      <c r="P40" s="16"/>
      <c r="Q40" s="17"/>
      <c r="R40" s="16"/>
      <c r="S40" s="18"/>
      <c r="T40" s="90"/>
      <c r="U40" s="90"/>
      <c r="V40" s="39"/>
      <c r="W40" s="18"/>
      <c r="X40" s="39"/>
      <c r="Y40" s="17"/>
      <c r="Z40" s="16"/>
      <c r="AA40" s="17"/>
      <c r="AB40" s="106">
        <f t="shared" si="3"/>
        <v>26</v>
      </c>
      <c r="AC40" s="18">
        <f t="shared" si="4"/>
        <v>26</v>
      </c>
      <c r="AD40" s="107">
        <f t="shared" si="5"/>
        <v>38</v>
      </c>
      <c r="AE40" s="77">
        <v>1</v>
      </c>
    </row>
    <row r="41" spans="1:31" ht="16.5">
      <c r="A41" s="65"/>
      <c r="B41" s="166">
        <v>39629</v>
      </c>
      <c r="C41" s="82" t="s">
        <v>830</v>
      </c>
      <c r="D41" s="82" t="s">
        <v>142</v>
      </c>
      <c r="E41" s="195" t="s">
        <v>422</v>
      </c>
      <c r="F41" s="117"/>
      <c r="G41" s="17"/>
      <c r="H41" s="16">
        <v>1</v>
      </c>
      <c r="I41" s="17">
        <v>0</v>
      </c>
      <c r="J41" s="48"/>
      <c r="K41" s="49"/>
      <c r="L41" s="37"/>
      <c r="M41" s="18"/>
      <c r="N41" s="89"/>
      <c r="O41" s="90"/>
      <c r="P41" s="16"/>
      <c r="Q41" s="17"/>
      <c r="R41" s="16"/>
      <c r="S41" s="18"/>
      <c r="T41" s="90"/>
      <c r="U41" s="90"/>
      <c r="V41" s="39"/>
      <c r="W41" s="18"/>
      <c r="X41" s="39"/>
      <c r="Y41" s="17"/>
      <c r="Z41" s="16"/>
      <c r="AA41" s="17"/>
      <c r="AB41" s="106">
        <f t="shared" si="3"/>
        <v>0</v>
      </c>
      <c r="AC41" s="18">
        <f t="shared" si="4"/>
        <v>0</v>
      </c>
      <c r="AD41" s="107">
        <f t="shared" si="5"/>
        <v>39</v>
      </c>
      <c r="AE41" s="77">
        <v>1</v>
      </c>
    </row>
    <row r="42" spans="1:31" ht="16.5">
      <c r="A42" s="65"/>
      <c r="B42" s="115"/>
      <c r="C42" s="65"/>
      <c r="D42" s="65"/>
      <c r="E42" s="147"/>
      <c r="F42" s="130"/>
      <c r="G42" s="17"/>
      <c r="H42" s="16"/>
      <c r="I42" s="17"/>
      <c r="J42" s="48"/>
      <c r="K42" s="49"/>
      <c r="L42" s="37"/>
      <c r="M42" s="18"/>
      <c r="N42" s="89"/>
      <c r="O42" s="90"/>
      <c r="P42" s="16"/>
      <c r="Q42" s="17"/>
      <c r="R42" s="16"/>
      <c r="S42" s="18"/>
      <c r="T42" s="90"/>
      <c r="U42" s="90"/>
      <c r="V42" s="39"/>
      <c r="W42" s="18"/>
      <c r="X42" s="39"/>
      <c r="Y42" s="17"/>
      <c r="Z42" s="16"/>
      <c r="AA42" s="17"/>
      <c r="AB42" s="106">
        <f t="shared" si="3"/>
        <v>0</v>
      </c>
      <c r="AC42" s="18">
        <f t="shared" si="4"/>
        <v>0</v>
      </c>
      <c r="AD42" s="107">
        <f t="shared" si="5"/>
        <v>40</v>
      </c>
    </row>
    <row r="43" spans="1:31" ht="16.5">
      <c r="A43" s="65"/>
      <c r="B43" s="116"/>
      <c r="C43" s="65"/>
      <c r="D43" s="65"/>
      <c r="E43" s="147"/>
      <c r="F43" s="130"/>
      <c r="G43" s="17"/>
      <c r="H43" s="16"/>
      <c r="I43" s="17"/>
      <c r="J43" s="48"/>
      <c r="K43" s="49"/>
      <c r="L43" s="37"/>
      <c r="M43" s="18"/>
      <c r="N43" s="89"/>
      <c r="O43" s="90"/>
      <c r="P43" s="16"/>
      <c r="Q43" s="17"/>
      <c r="R43" s="16"/>
      <c r="S43" s="18"/>
      <c r="T43" s="90"/>
      <c r="U43" s="90"/>
      <c r="V43" s="39"/>
      <c r="W43" s="18"/>
      <c r="X43" s="39"/>
      <c r="Y43" s="17"/>
      <c r="Z43" s="16"/>
      <c r="AA43" s="17"/>
      <c r="AB43" s="106">
        <f t="shared" si="3"/>
        <v>0</v>
      </c>
      <c r="AC43" s="18">
        <f t="shared" si="4"/>
        <v>0</v>
      </c>
      <c r="AD43" s="107">
        <f t="shared" si="5"/>
        <v>41</v>
      </c>
    </row>
    <row r="44" spans="1:31" ht="16.5">
      <c r="A44" s="65"/>
      <c r="B44" s="115"/>
      <c r="C44" s="65"/>
      <c r="D44" s="65"/>
      <c r="E44" s="147"/>
      <c r="F44" s="130"/>
      <c r="G44" s="17"/>
      <c r="H44" s="16"/>
      <c r="I44" s="17"/>
      <c r="J44" s="48"/>
      <c r="K44" s="49"/>
      <c r="L44" s="37"/>
      <c r="M44" s="18"/>
      <c r="N44" s="89"/>
      <c r="O44" s="90"/>
      <c r="P44" s="16"/>
      <c r="Q44" s="17"/>
      <c r="R44" s="16"/>
      <c r="S44" s="18"/>
      <c r="T44" s="90"/>
      <c r="U44" s="90"/>
      <c r="V44" s="39"/>
      <c r="W44" s="18"/>
      <c r="X44" s="39"/>
      <c r="Y44" s="17"/>
      <c r="Z44" s="16"/>
      <c r="AA44" s="17"/>
      <c r="AB44" s="106">
        <f t="shared" si="3"/>
        <v>0</v>
      </c>
      <c r="AC44" s="18">
        <f t="shared" si="4"/>
        <v>0</v>
      </c>
      <c r="AD44" s="107">
        <f t="shared" si="5"/>
        <v>42</v>
      </c>
    </row>
    <row r="45" spans="1:31" ht="16.5">
      <c r="A45" s="65"/>
      <c r="B45" s="62"/>
      <c r="C45" s="62"/>
      <c r="D45" s="62"/>
      <c r="E45" s="147"/>
      <c r="F45" s="130"/>
      <c r="G45" s="17"/>
      <c r="H45" s="16"/>
      <c r="I45" s="17"/>
      <c r="J45" s="48"/>
      <c r="K45" s="49"/>
      <c r="L45" s="37"/>
      <c r="M45" s="18"/>
      <c r="N45" s="89"/>
      <c r="O45" s="90"/>
      <c r="P45" s="16"/>
      <c r="Q45" s="17"/>
      <c r="R45" s="16"/>
      <c r="S45" s="18"/>
      <c r="T45" s="90"/>
      <c r="U45" s="90"/>
      <c r="V45" s="39"/>
      <c r="W45" s="18"/>
      <c r="X45" s="39"/>
      <c r="Y45" s="17"/>
      <c r="Z45" s="16"/>
      <c r="AA45" s="17"/>
      <c r="AB45" s="106">
        <f t="shared" si="3"/>
        <v>0</v>
      </c>
      <c r="AC45" s="18">
        <f t="shared" si="4"/>
        <v>0</v>
      </c>
      <c r="AD45" s="107">
        <f t="shared" si="5"/>
        <v>43</v>
      </c>
    </row>
    <row r="46" spans="1:31" ht="16.5">
      <c r="A46" s="65"/>
      <c r="B46" s="65"/>
      <c r="C46" s="61"/>
      <c r="D46" s="12"/>
      <c r="E46" s="153"/>
      <c r="F46" s="130"/>
      <c r="G46" s="17"/>
      <c r="H46" s="16"/>
      <c r="I46" s="17"/>
      <c r="J46" s="48"/>
      <c r="K46" s="49"/>
      <c r="L46" s="37"/>
      <c r="M46" s="18"/>
      <c r="N46" s="89"/>
      <c r="O46" s="90"/>
      <c r="P46" s="16"/>
      <c r="Q46" s="17"/>
      <c r="R46" s="16"/>
      <c r="S46" s="18"/>
      <c r="T46" s="90"/>
      <c r="U46" s="90"/>
      <c r="V46" s="39"/>
      <c r="W46" s="18"/>
      <c r="X46" s="39"/>
      <c r="Y46" s="17"/>
      <c r="Z46" s="16"/>
      <c r="AA46" s="17"/>
      <c r="AB46" s="106">
        <f t="shared" si="3"/>
        <v>0</v>
      </c>
      <c r="AC46" s="18">
        <f t="shared" si="4"/>
        <v>0</v>
      </c>
      <c r="AD46" s="107">
        <f t="shared" si="5"/>
        <v>44</v>
      </c>
    </row>
    <row r="47" spans="1:31" ht="16.5">
      <c r="A47" s="65"/>
      <c r="B47" s="65"/>
      <c r="C47" s="67"/>
      <c r="D47" s="67"/>
      <c r="E47" s="11"/>
      <c r="F47" s="130"/>
      <c r="G47" s="17"/>
      <c r="H47" s="16"/>
      <c r="I47" s="17"/>
      <c r="J47" s="48"/>
      <c r="K47" s="49"/>
      <c r="L47" s="37"/>
      <c r="M47" s="18"/>
      <c r="N47" s="89"/>
      <c r="O47" s="90"/>
      <c r="P47" s="16"/>
      <c r="Q47" s="17"/>
      <c r="R47" s="16"/>
      <c r="S47" s="18"/>
      <c r="T47" s="90"/>
      <c r="U47" s="90"/>
      <c r="V47" s="39"/>
      <c r="W47" s="18"/>
      <c r="X47" s="39"/>
      <c r="Y47" s="17"/>
      <c r="Z47" s="16"/>
      <c r="AA47" s="17"/>
      <c r="AB47" s="106">
        <f t="shared" si="3"/>
        <v>0</v>
      </c>
      <c r="AC47" s="18">
        <f t="shared" si="4"/>
        <v>0</v>
      </c>
      <c r="AD47" s="107">
        <f t="shared" si="5"/>
        <v>45</v>
      </c>
    </row>
    <row r="48" spans="1:31" ht="16.5">
      <c r="A48" s="65"/>
      <c r="B48" s="65"/>
      <c r="C48" s="12"/>
      <c r="D48" s="12"/>
      <c r="E48" s="11"/>
      <c r="F48" s="130"/>
      <c r="G48" s="17"/>
      <c r="H48" s="16"/>
      <c r="I48" s="17"/>
      <c r="J48" s="48"/>
      <c r="K48" s="49"/>
      <c r="L48" s="37"/>
      <c r="M48" s="18"/>
      <c r="N48" s="89"/>
      <c r="O48" s="90"/>
      <c r="P48" s="16"/>
      <c r="Q48" s="17"/>
      <c r="R48" s="16"/>
      <c r="S48" s="18"/>
      <c r="T48" s="90"/>
      <c r="U48" s="90"/>
      <c r="V48" s="39"/>
      <c r="W48" s="18"/>
      <c r="X48" s="39"/>
      <c r="Y48" s="17"/>
      <c r="Z48" s="16"/>
      <c r="AA48" s="17"/>
      <c r="AB48" s="106">
        <f t="shared" si="3"/>
        <v>0</v>
      </c>
      <c r="AC48" s="18">
        <f t="shared" si="4"/>
        <v>0</v>
      </c>
      <c r="AD48" s="107">
        <f t="shared" si="5"/>
        <v>46</v>
      </c>
    </row>
    <row r="49" spans="1:30" ht="16.5">
      <c r="A49" s="65"/>
      <c r="B49" s="116"/>
      <c r="C49" s="65"/>
      <c r="D49" s="65"/>
      <c r="E49" s="65"/>
      <c r="F49" s="117"/>
      <c r="G49" s="17"/>
      <c r="H49" s="16"/>
      <c r="I49" s="17"/>
      <c r="J49" s="48"/>
      <c r="K49" s="49"/>
      <c r="L49" s="37"/>
      <c r="M49" s="18"/>
      <c r="N49" s="89"/>
      <c r="O49" s="90"/>
      <c r="P49" s="16"/>
      <c r="Q49" s="17"/>
      <c r="R49" s="16"/>
      <c r="S49" s="18"/>
      <c r="T49" s="90"/>
      <c r="U49" s="90"/>
      <c r="V49" s="39"/>
      <c r="W49" s="18"/>
      <c r="X49" s="39"/>
      <c r="Y49" s="17"/>
      <c r="Z49" s="16"/>
      <c r="AA49" s="17"/>
      <c r="AB49" s="106">
        <f t="shared" si="3"/>
        <v>0</v>
      </c>
      <c r="AC49" s="18">
        <f t="shared" si="4"/>
        <v>0</v>
      </c>
      <c r="AD49" s="107">
        <f t="shared" si="5"/>
        <v>47</v>
      </c>
    </row>
    <row r="50" spans="1:30" ht="16.5">
      <c r="A50" s="65"/>
      <c r="B50" s="116"/>
      <c r="C50" s="141"/>
      <c r="D50" s="65"/>
      <c r="E50" s="65"/>
      <c r="F50" s="117"/>
      <c r="G50" s="17"/>
      <c r="H50" s="16"/>
      <c r="I50" s="17"/>
      <c r="J50" s="48"/>
      <c r="K50" s="49"/>
      <c r="L50" s="37"/>
      <c r="M50" s="18"/>
      <c r="N50" s="89"/>
      <c r="O50" s="90"/>
      <c r="P50" s="16"/>
      <c r="Q50" s="17"/>
      <c r="R50" s="16"/>
      <c r="S50" s="18"/>
      <c r="T50" s="90"/>
      <c r="U50" s="90"/>
      <c r="V50" s="39"/>
      <c r="W50" s="18"/>
      <c r="X50" s="39"/>
      <c r="Y50" s="17"/>
      <c r="Z50" s="16"/>
      <c r="AA50" s="17"/>
      <c r="AB50" s="106">
        <f t="shared" si="3"/>
        <v>0</v>
      </c>
      <c r="AC50" s="18">
        <f t="shared" si="4"/>
        <v>0</v>
      </c>
      <c r="AD50" s="107">
        <f t="shared" si="5"/>
        <v>48</v>
      </c>
    </row>
    <row r="51" spans="1:30" ht="16.5">
      <c r="A51" s="65"/>
      <c r="B51" s="115"/>
      <c r="C51" s="65"/>
      <c r="D51" s="65"/>
      <c r="E51" s="65"/>
      <c r="F51" s="130"/>
      <c r="G51" s="17"/>
      <c r="H51" s="16"/>
      <c r="I51" s="17"/>
      <c r="J51" s="48"/>
      <c r="K51" s="49"/>
      <c r="L51" s="37"/>
      <c r="M51" s="18"/>
      <c r="N51" s="89"/>
      <c r="O51" s="90"/>
      <c r="P51" s="16"/>
      <c r="Q51" s="17"/>
      <c r="R51" s="16"/>
      <c r="S51" s="18"/>
      <c r="T51" s="90"/>
      <c r="U51" s="90"/>
      <c r="V51" s="39"/>
      <c r="W51" s="18"/>
      <c r="X51" s="39"/>
      <c r="Y51" s="17"/>
      <c r="Z51" s="16"/>
      <c r="AA51" s="17"/>
      <c r="AB51" s="106">
        <f t="shared" si="3"/>
        <v>0</v>
      </c>
      <c r="AC51" s="18">
        <f t="shared" si="4"/>
        <v>0</v>
      </c>
      <c r="AD51" s="107">
        <f t="shared" si="5"/>
        <v>49</v>
      </c>
    </row>
    <row r="52" spans="1:30" ht="16.5">
      <c r="A52" s="65"/>
      <c r="B52" s="96"/>
      <c r="C52" s="65"/>
      <c r="D52" s="65"/>
      <c r="E52" s="65"/>
      <c r="F52" s="130"/>
      <c r="G52" s="17"/>
      <c r="H52" s="16"/>
      <c r="I52" s="17"/>
      <c r="J52" s="48"/>
      <c r="K52" s="49"/>
      <c r="L52" s="37"/>
      <c r="M52" s="18"/>
      <c r="N52" s="89"/>
      <c r="O52" s="90"/>
      <c r="P52" s="16"/>
      <c r="Q52" s="17"/>
      <c r="R52" s="16"/>
      <c r="S52" s="18"/>
      <c r="T52" s="90"/>
      <c r="U52" s="90"/>
      <c r="V52" s="39"/>
      <c r="W52" s="18"/>
      <c r="X52" s="39"/>
      <c r="Y52" s="17"/>
      <c r="Z52" s="16"/>
      <c r="AA52" s="17"/>
      <c r="AB52" s="106">
        <f t="shared" si="3"/>
        <v>0</v>
      </c>
      <c r="AC52" s="18">
        <f t="shared" si="4"/>
        <v>0</v>
      </c>
      <c r="AD52" s="107">
        <f t="shared" si="5"/>
        <v>50</v>
      </c>
    </row>
    <row r="53" spans="1:30" ht="16.5">
      <c r="A53" s="65"/>
      <c r="B53" s="150"/>
      <c r="C53" s="65"/>
      <c r="D53" s="65"/>
      <c r="E53" s="65"/>
      <c r="F53" s="130"/>
      <c r="G53" s="17"/>
      <c r="H53" s="16"/>
      <c r="I53" s="17"/>
      <c r="J53" s="48"/>
      <c r="K53" s="49"/>
      <c r="L53" s="37"/>
      <c r="M53" s="18"/>
      <c r="N53" s="89"/>
      <c r="O53" s="90"/>
      <c r="P53" s="16"/>
      <c r="Q53" s="17"/>
      <c r="R53" s="16"/>
      <c r="S53" s="18"/>
      <c r="T53" s="90"/>
      <c r="U53" s="90"/>
      <c r="V53" s="39"/>
      <c r="W53" s="18"/>
      <c r="X53" s="39"/>
      <c r="Y53" s="17"/>
      <c r="Z53" s="16"/>
      <c r="AA53" s="17"/>
      <c r="AB53" s="106">
        <f t="shared" si="3"/>
        <v>0</v>
      </c>
      <c r="AC53" s="18">
        <f t="shared" si="4"/>
        <v>0</v>
      </c>
      <c r="AD53" s="107">
        <f t="shared" si="5"/>
        <v>51</v>
      </c>
    </row>
    <row r="54" spans="1:30" ht="16.5">
      <c r="A54" s="65"/>
      <c r="B54" s="65"/>
      <c r="C54" s="12"/>
      <c r="D54" s="12"/>
      <c r="E54" s="11"/>
      <c r="F54" s="130"/>
      <c r="G54" s="17"/>
      <c r="H54" s="16"/>
      <c r="I54" s="17"/>
      <c r="J54" s="48"/>
      <c r="K54" s="49"/>
      <c r="L54" s="37"/>
      <c r="M54" s="18"/>
      <c r="N54" s="89"/>
      <c r="O54" s="90"/>
      <c r="P54" s="16"/>
      <c r="Q54" s="17"/>
      <c r="R54" s="16"/>
      <c r="S54" s="18"/>
      <c r="T54" s="90"/>
      <c r="U54" s="90"/>
      <c r="V54" s="39"/>
      <c r="W54" s="18"/>
      <c r="X54" s="39"/>
      <c r="Y54" s="17"/>
      <c r="Z54" s="16"/>
      <c r="AA54" s="17"/>
      <c r="AB54" s="106">
        <f t="shared" si="3"/>
        <v>0</v>
      </c>
      <c r="AC54" s="18">
        <f t="shared" si="4"/>
        <v>0</v>
      </c>
      <c r="AD54" s="107">
        <f t="shared" si="5"/>
        <v>52</v>
      </c>
    </row>
    <row r="55" spans="1:30" ht="16.5">
      <c r="A55" s="65"/>
      <c r="B55" s="65"/>
      <c r="C55" s="12"/>
      <c r="D55" s="12"/>
      <c r="E55" s="11"/>
      <c r="F55" s="130"/>
      <c r="G55" s="17"/>
      <c r="H55" s="16"/>
      <c r="I55" s="17"/>
      <c r="J55" s="48"/>
      <c r="K55" s="49"/>
      <c r="L55" s="37"/>
      <c r="M55" s="18"/>
      <c r="N55" s="89"/>
      <c r="O55" s="90"/>
      <c r="P55" s="16"/>
      <c r="Q55" s="17"/>
      <c r="R55" s="16"/>
      <c r="S55" s="18"/>
      <c r="T55" s="90"/>
      <c r="U55" s="90"/>
      <c r="V55" s="39"/>
      <c r="W55" s="18"/>
      <c r="X55" s="39"/>
      <c r="Y55" s="17"/>
      <c r="Z55" s="16"/>
      <c r="AA55" s="17"/>
      <c r="AB55" s="106">
        <f t="shared" si="3"/>
        <v>0</v>
      </c>
      <c r="AC55" s="18">
        <f t="shared" si="4"/>
        <v>0</v>
      </c>
      <c r="AD55" s="107">
        <f t="shared" si="5"/>
        <v>53</v>
      </c>
    </row>
    <row r="56" spans="1:30" ht="16.5">
      <c r="A56" s="65"/>
      <c r="B56" s="65"/>
      <c r="C56" s="12"/>
      <c r="D56" s="12"/>
      <c r="E56" s="11"/>
      <c r="F56" s="130"/>
      <c r="G56" s="17"/>
      <c r="H56" s="16"/>
      <c r="I56" s="17"/>
      <c r="J56" s="48"/>
      <c r="K56" s="49"/>
      <c r="L56" s="37"/>
      <c r="M56" s="18"/>
      <c r="N56" s="89"/>
      <c r="O56" s="90"/>
      <c r="P56" s="16"/>
      <c r="Q56" s="17"/>
      <c r="R56" s="16"/>
      <c r="S56" s="18"/>
      <c r="T56" s="90"/>
      <c r="U56" s="90"/>
      <c r="V56" s="39"/>
      <c r="W56" s="18"/>
      <c r="X56" s="39"/>
      <c r="Y56" s="17"/>
      <c r="Z56" s="16"/>
      <c r="AA56" s="17"/>
      <c r="AB56" s="106">
        <f t="shared" si="3"/>
        <v>0</v>
      </c>
      <c r="AC56" s="18">
        <f t="shared" si="4"/>
        <v>0</v>
      </c>
      <c r="AD56" s="107">
        <f t="shared" si="5"/>
        <v>54</v>
      </c>
    </row>
    <row r="57" spans="1:30" ht="16.5">
      <c r="A57" s="65"/>
      <c r="B57" s="65"/>
      <c r="C57" s="12"/>
      <c r="D57" s="12"/>
      <c r="E57" s="11"/>
      <c r="F57" s="130"/>
      <c r="G57" s="17"/>
      <c r="H57" s="16"/>
      <c r="I57" s="17"/>
      <c r="J57" s="48"/>
      <c r="K57" s="49"/>
      <c r="L57" s="37"/>
      <c r="M57" s="18"/>
      <c r="N57" s="89"/>
      <c r="O57" s="90"/>
      <c r="P57" s="16"/>
      <c r="Q57" s="17"/>
      <c r="R57" s="16"/>
      <c r="S57" s="18"/>
      <c r="T57" s="90"/>
      <c r="U57" s="90"/>
      <c r="V57" s="39"/>
      <c r="W57" s="18"/>
      <c r="X57" s="39"/>
      <c r="Y57" s="17"/>
      <c r="Z57" s="16"/>
      <c r="AA57" s="17"/>
      <c r="AB57" s="106">
        <f t="shared" si="3"/>
        <v>0</v>
      </c>
      <c r="AC57" s="18">
        <f t="shared" si="4"/>
        <v>0</v>
      </c>
      <c r="AD57" s="107">
        <f t="shared" si="5"/>
        <v>55</v>
      </c>
    </row>
    <row r="58" spans="1:30" ht="16.5">
      <c r="A58" s="65"/>
      <c r="B58" s="65"/>
      <c r="C58" s="62"/>
      <c r="D58" s="12"/>
      <c r="E58" s="11"/>
      <c r="F58" s="130"/>
      <c r="G58" s="17"/>
      <c r="H58" s="16"/>
      <c r="I58" s="17"/>
      <c r="J58" s="48"/>
      <c r="K58" s="49"/>
      <c r="L58" s="37"/>
      <c r="M58" s="18"/>
      <c r="N58" s="89"/>
      <c r="O58" s="90"/>
      <c r="P58" s="16"/>
      <c r="Q58" s="17"/>
      <c r="R58" s="16"/>
      <c r="S58" s="18"/>
      <c r="T58" s="90"/>
      <c r="U58" s="90"/>
      <c r="V58" s="39"/>
      <c r="W58" s="18"/>
      <c r="X58" s="39"/>
      <c r="Y58" s="17"/>
      <c r="Z58" s="16"/>
      <c r="AA58" s="17"/>
      <c r="AB58" s="106">
        <f t="shared" si="3"/>
        <v>0</v>
      </c>
      <c r="AC58" s="18">
        <f t="shared" si="4"/>
        <v>0</v>
      </c>
      <c r="AD58" s="107">
        <f t="shared" si="5"/>
        <v>56</v>
      </c>
    </row>
    <row r="59" spans="1:30" ht="16.5">
      <c r="A59" s="65"/>
      <c r="B59" s="151"/>
      <c r="C59" s="152"/>
      <c r="D59" s="12"/>
      <c r="E59" s="11"/>
      <c r="F59" s="130"/>
      <c r="G59" s="17"/>
      <c r="H59" s="16"/>
      <c r="I59" s="17"/>
      <c r="J59" s="48"/>
      <c r="K59" s="49"/>
      <c r="L59" s="37"/>
      <c r="M59" s="18"/>
      <c r="N59" s="89"/>
      <c r="O59" s="90"/>
      <c r="P59" s="16"/>
      <c r="Q59" s="17"/>
      <c r="R59" s="16"/>
      <c r="S59" s="18"/>
      <c r="T59" s="90"/>
      <c r="U59" s="90"/>
      <c r="V59" s="39"/>
      <c r="W59" s="18"/>
      <c r="X59" s="39"/>
      <c r="Y59" s="17"/>
      <c r="Z59" s="16"/>
      <c r="AA59" s="17"/>
      <c r="AB59" s="106">
        <f t="shared" si="3"/>
        <v>0</v>
      </c>
      <c r="AC59" s="18">
        <f t="shared" si="4"/>
        <v>0</v>
      </c>
      <c r="AD59" s="107">
        <f t="shared" si="5"/>
        <v>57</v>
      </c>
    </row>
    <row r="60" spans="1:30" ht="16.5">
      <c r="A60" s="65"/>
      <c r="B60" s="65"/>
      <c r="C60" s="62"/>
      <c r="D60" s="12"/>
      <c r="E60" s="65"/>
      <c r="F60" s="130"/>
      <c r="G60" s="17"/>
      <c r="H60" s="16"/>
      <c r="I60" s="17"/>
      <c r="J60" s="48"/>
      <c r="K60" s="49"/>
      <c r="L60" s="37"/>
      <c r="M60" s="18"/>
      <c r="N60" s="89"/>
      <c r="O60" s="90"/>
      <c r="P60" s="16"/>
      <c r="Q60" s="17"/>
      <c r="R60" s="16"/>
      <c r="S60" s="18"/>
      <c r="T60" s="90"/>
      <c r="U60" s="90"/>
      <c r="V60" s="39"/>
      <c r="W60" s="18"/>
      <c r="X60" s="39"/>
      <c r="Y60" s="17"/>
      <c r="Z60" s="16"/>
      <c r="AA60" s="17"/>
      <c r="AB60" s="106">
        <f t="shared" si="3"/>
        <v>0</v>
      </c>
      <c r="AC60" s="18">
        <f t="shared" si="4"/>
        <v>0</v>
      </c>
      <c r="AD60" s="107">
        <f t="shared" si="5"/>
        <v>58</v>
      </c>
    </row>
    <row r="61" spans="1:30" ht="16.5">
      <c r="A61" s="65"/>
      <c r="C61" s="62"/>
      <c r="D61" s="12"/>
      <c r="E61" s="65"/>
      <c r="F61" s="130"/>
      <c r="G61" s="17"/>
      <c r="H61" s="16"/>
      <c r="I61" s="17"/>
      <c r="J61" s="48"/>
      <c r="K61" s="49"/>
      <c r="L61" s="37"/>
      <c r="M61" s="18"/>
      <c r="N61" s="89"/>
      <c r="O61" s="90"/>
      <c r="P61" s="16"/>
      <c r="Q61" s="17"/>
      <c r="R61" s="16"/>
      <c r="S61" s="18"/>
      <c r="T61" s="90"/>
      <c r="U61" s="90"/>
      <c r="V61" s="39"/>
      <c r="W61" s="18"/>
      <c r="X61" s="39"/>
      <c r="Y61" s="17"/>
      <c r="Z61" s="16"/>
      <c r="AA61" s="17"/>
      <c r="AB61" s="106">
        <f t="shared" si="3"/>
        <v>0</v>
      </c>
      <c r="AC61" s="18">
        <f t="shared" si="4"/>
        <v>0</v>
      </c>
      <c r="AD61" s="107">
        <f t="shared" si="5"/>
        <v>59</v>
      </c>
    </row>
    <row r="62" spans="1:30" ht="16.5">
      <c r="A62" s="65"/>
      <c r="B62" s="65"/>
      <c r="C62" s="75"/>
      <c r="D62" s="12"/>
      <c r="E62" s="65"/>
      <c r="F62" s="130"/>
      <c r="G62" s="17"/>
      <c r="H62" s="16"/>
      <c r="I62" s="17"/>
      <c r="J62" s="48"/>
      <c r="K62" s="49"/>
      <c r="L62" s="37"/>
      <c r="M62" s="18"/>
      <c r="N62" s="89"/>
      <c r="O62" s="90"/>
      <c r="P62" s="16"/>
      <c r="Q62" s="17"/>
      <c r="R62" s="16"/>
      <c r="S62" s="18"/>
      <c r="T62" s="90"/>
      <c r="U62" s="90"/>
      <c r="V62" s="39"/>
      <c r="W62" s="18"/>
      <c r="X62" s="39"/>
      <c r="Y62" s="17"/>
      <c r="Z62" s="16"/>
      <c r="AA62" s="17"/>
      <c r="AB62" s="106">
        <f t="shared" si="3"/>
        <v>0</v>
      </c>
      <c r="AC62" s="18">
        <f t="shared" si="4"/>
        <v>0</v>
      </c>
      <c r="AD62" s="107">
        <f t="shared" si="5"/>
        <v>60</v>
      </c>
    </row>
    <row r="63" spans="1:30" ht="16.5">
      <c r="A63" s="65"/>
      <c r="B63" s="65"/>
      <c r="C63" s="75"/>
      <c r="D63" s="12"/>
      <c r="E63" s="65"/>
      <c r="F63" s="130"/>
      <c r="G63" s="17"/>
      <c r="H63" s="16"/>
      <c r="I63" s="17"/>
      <c r="J63" s="48"/>
      <c r="K63" s="49"/>
      <c r="L63" s="37"/>
      <c r="M63" s="18"/>
      <c r="N63" s="89"/>
      <c r="O63" s="90"/>
      <c r="P63" s="16"/>
      <c r="Q63" s="17"/>
      <c r="R63" s="16"/>
      <c r="S63" s="18"/>
      <c r="T63" s="90"/>
      <c r="U63" s="90"/>
      <c r="V63" s="39"/>
      <c r="W63" s="18"/>
      <c r="X63" s="39"/>
      <c r="Y63" s="17"/>
      <c r="Z63" s="16"/>
      <c r="AA63" s="17"/>
      <c r="AB63" s="106">
        <f t="shared" si="3"/>
        <v>0</v>
      </c>
      <c r="AC63" s="18">
        <f t="shared" si="4"/>
        <v>0</v>
      </c>
      <c r="AD63" s="107">
        <f t="shared" si="5"/>
        <v>61</v>
      </c>
    </row>
    <row r="64" spans="1:30" ht="16.5">
      <c r="A64" s="65"/>
      <c r="B64" s="65"/>
      <c r="C64" s="75"/>
      <c r="D64" s="12"/>
      <c r="E64" s="65"/>
      <c r="F64" s="130"/>
      <c r="G64" s="17"/>
      <c r="H64" s="16"/>
      <c r="I64" s="17"/>
      <c r="J64" s="48"/>
      <c r="K64" s="49"/>
      <c r="L64" s="37"/>
      <c r="M64" s="18"/>
      <c r="N64" s="89"/>
      <c r="O64" s="90"/>
      <c r="P64" s="16"/>
      <c r="Q64" s="17"/>
      <c r="R64" s="16"/>
      <c r="S64" s="18"/>
      <c r="T64" s="90"/>
      <c r="U64" s="90"/>
      <c r="V64" s="39"/>
      <c r="W64" s="18"/>
      <c r="X64" s="39"/>
      <c r="Y64" s="17"/>
      <c r="Z64" s="16"/>
      <c r="AA64" s="17"/>
      <c r="AB64" s="106">
        <f t="shared" si="3"/>
        <v>0</v>
      </c>
      <c r="AC64" s="18">
        <f t="shared" si="4"/>
        <v>0</v>
      </c>
      <c r="AD64" s="107">
        <f t="shared" si="5"/>
        <v>62</v>
      </c>
    </row>
    <row r="65" spans="1:30" ht="16.5">
      <c r="A65" s="65"/>
      <c r="B65" s="116"/>
      <c r="C65" s="141"/>
      <c r="D65" s="65"/>
      <c r="E65" s="65"/>
      <c r="F65" s="130"/>
      <c r="G65" s="17"/>
      <c r="H65" s="16"/>
      <c r="I65" s="17"/>
      <c r="J65" s="48"/>
      <c r="K65" s="49"/>
      <c r="L65" s="37"/>
      <c r="M65" s="18"/>
      <c r="N65" s="89"/>
      <c r="O65" s="90"/>
      <c r="P65" s="16"/>
      <c r="Q65" s="17"/>
      <c r="R65" s="16"/>
      <c r="S65" s="18"/>
      <c r="T65" s="90"/>
      <c r="U65" s="90"/>
      <c r="V65" s="39"/>
      <c r="W65" s="18"/>
      <c r="X65" s="39"/>
      <c r="Y65" s="17"/>
      <c r="Z65" s="16"/>
      <c r="AA65" s="17"/>
      <c r="AB65" s="106">
        <f t="shared" si="3"/>
        <v>0</v>
      </c>
      <c r="AC65" s="18">
        <f t="shared" si="4"/>
        <v>0</v>
      </c>
      <c r="AD65" s="107">
        <f t="shared" si="5"/>
        <v>63</v>
      </c>
    </row>
    <row r="66" spans="1:30" ht="16.5">
      <c r="A66" s="65"/>
      <c r="B66" s="96"/>
      <c r="C66" s="141"/>
      <c r="D66" s="65"/>
      <c r="E66" s="65"/>
      <c r="F66" s="130"/>
      <c r="G66" s="17"/>
      <c r="H66" s="16"/>
      <c r="I66" s="17"/>
      <c r="J66" s="48"/>
      <c r="K66" s="49"/>
      <c r="L66" s="37"/>
      <c r="M66" s="18"/>
      <c r="N66" s="89"/>
      <c r="O66" s="90"/>
      <c r="P66" s="16"/>
      <c r="Q66" s="17"/>
      <c r="R66" s="16"/>
      <c r="S66" s="18"/>
      <c r="T66" s="90"/>
      <c r="U66" s="90"/>
      <c r="V66" s="39"/>
      <c r="W66" s="18"/>
      <c r="X66" s="39"/>
      <c r="Y66" s="17"/>
      <c r="Z66" s="16"/>
      <c r="AA66" s="17"/>
      <c r="AB66" s="106">
        <f t="shared" si="3"/>
        <v>0</v>
      </c>
      <c r="AC66" s="18">
        <f t="shared" si="4"/>
        <v>0</v>
      </c>
      <c r="AD66" s="107">
        <f t="shared" si="5"/>
        <v>64</v>
      </c>
    </row>
    <row r="67" spans="1:30" ht="16.5">
      <c r="A67" s="65"/>
      <c r="B67" s="74"/>
      <c r="C67" s="75"/>
      <c r="D67" s="12"/>
      <c r="E67" s="11"/>
      <c r="F67" s="130"/>
      <c r="G67" s="17"/>
      <c r="H67" s="16"/>
      <c r="I67" s="17"/>
      <c r="J67" s="48"/>
      <c r="K67" s="49"/>
      <c r="L67" s="37"/>
      <c r="M67" s="18"/>
      <c r="N67" s="89"/>
      <c r="O67" s="90"/>
      <c r="P67" s="16"/>
      <c r="Q67" s="17"/>
      <c r="R67" s="16"/>
      <c r="S67" s="18"/>
      <c r="T67" s="90"/>
      <c r="U67" s="90"/>
      <c r="V67" s="39"/>
      <c r="W67" s="18"/>
      <c r="X67" s="39"/>
      <c r="Y67" s="17"/>
      <c r="Z67" s="16"/>
      <c r="AA67" s="17"/>
      <c r="AB67" s="106">
        <f t="shared" ref="AB67:AB98" si="6">G67+I67+K67+M67+O67+Q67+S67+AA67+U67+W67+Y67</f>
        <v>0</v>
      </c>
      <c r="AC67" s="18">
        <f t="shared" ref="AC67:AC98" si="7">G67+I67+K67+M67+O67+Q67+S67+AA67+U67+W67+Y67</f>
        <v>0</v>
      </c>
      <c r="AD67" s="107">
        <f t="shared" si="5"/>
        <v>65</v>
      </c>
    </row>
    <row r="68" spans="1:30" ht="16.5">
      <c r="A68" s="65"/>
      <c r="B68" s="65"/>
      <c r="C68" s="40"/>
      <c r="D68" s="12"/>
      <c r="E68" s="11"/>
      <c r="F68" s="130"/>
      <c r="G68" s="17"/>
      <c r="H68" s="16"/>
      <c r="I68" s="17"/>
      <c r="J68" s="48"/>
      <c r="K68" s="49"/>
      <c r="L68" s="37"/>
      <c r="M68" s="18"/>
      <c r="N68" s="89"/>
      <c r="O68" s="90"/>
      <c r="P68" s="16"/>
      <c r="Q68" s="17"/>
      <c r="R68" s="16"/>
      <c r="S68" s="18"/>
      <c r="T68" s="90"/>
      <c r="U68" s="90"/>
      <c r="V68" s="39"/>
      <c r="W68" s="18"/>
      <c r="X68" s="39"/>
      <c r="Y68" s="17"/>
      <c r="Z68" s="16"/>
      <c r="AA68" s="17"/>
      <c r="AB68" s="106">
        <f t="shared" si="6"/>
        <v>0</v>
      </c>
      <c r="AC68" s="18">
        <f t="shared" si="7"/>
        <v>0</v>
      </c>
      <c r="AD68" s="107">
        <f t="shared" ref="AD68:AD99" si="8">AD67+1</f>
        <v>66</v>
      </c>
    </row>
    <row r="69" spans="1:30" ht="16.5">
      <c r="A69" s="65"/>
      <c r="B69" s="65"/>
      <c r="C69" s="40"/>
      <c r="D69" s="12"/>
      <c r="E69" s="11"/>
      <c r="F69" s="130"/>
      <c r="G69" s="17"/>
      <c r="H69" s="16"/>
      <c r="I69" s="17"/>
      <c r="J69" s="48"/>
      <c r="K69" s="49"/>
      <c r="L69" s="37"/>
      <c r="M69" s="18"/>
      <c r="N69" s="89"/>
      <c r="O69" s="90"/>
      <c r="P69" s="16"/>
      <c r="Q69" s="17"/>
      <c r="R69" s="16"/>
      <c r="S69" s="18"/>
      <c r="T69" s="90"/>
      <c r="U69" s="90"/>
      <c r="V69" s="39"/>
      <c r="W69" s="18"/>
      <c r="X69" s="39"/>
      <c r="Y69" s="17"/>
      <c r="Z69" s="16"/>
      <c r="AA69" s="17"/>
      <c r="AB69" s="106">
        <f t="shared" si="6"/>
        <v>0</v>
      </c>
      <c r="AC69" s="18">
        <f t="shared" si="7"/>
        <v>0</v>
      </c>
      <c r="AD69" s="107">
        <f t="shared" si="8"/>
        <v>67</v>
      </c>
    </row>
    <row r="70" spans="1:30" ht="16.5">
      <c r="A70" s="65"/>
      <c r="B70" s="65"/>
      <c r="C70" s="40"/>
      <c r="D70" s="12"/>
      <c r="E70" s="11"/>
      <c r="F70" s="130"/>
      <c r="G70" s="17"/>
      <c r="H70" s="16"/>
      <c r="I70" s="17"/>
      <c r="J70" s="48"/>
      <c r="K70" s="49"/>
      <c r="L70" s="37"/>
      <c r="M70" s="18"/>
      <c r="N70" s="89"/>
      <c r="O70" s="90"/>
      <c r="P70" s="16"/>
      <c r="Q70" s="17"/>
      <c r="R70" s="16"/>
      <c r="S70" s="18"/>
      <c r="T70" s="90"/>
      <c r="U70" s="90"/>
      <c r="V70" s="39"/>
      <c r="W70" s="18"/>
      <c r="X70" s="39"/>
      <c r="Y70" s="17"/>
      <c r="Z70" s="16"/>
      <c r="AA70" s="17"/>
      <c r="AB70" s="106">
        <f t="shared" si="6"/>
        <v>0</v>
      </c>
      <c r="AC70" s="18">
        <f t="shared" si="7"/>
        <v>0</v>
      </c>
      <c r="AD70" s="107">
        <f t="shared" si="8"/>
        <v>68</v>
      </c>
    </row>
    <row r="71" spans="1:30" ht="16.5">
      <c r="A71" s="65"/>
      <c r="B71" s="65"/>
      <c r="C71" s="40"/>
      <c r="D71" s="12"/>
      <c r="E71" s="11"/>
      <c r="F71" s="130"/>
      <c r="G71" s="17"/>
      <c r="H71" s="16"/>
      <c r="I71" s="17"/>
      <c r="J71" s="48"/>
      <c r="K71" s="49"/>
      <c r="L71" s="37"/>
      <c r="M71" s="18"/>
      <c r="N71" s="89"/>
      <c r="O71" s="90"/>
      <c r="P71" s="16"/>
      <c r="Q71" s="17"/>
      <c r="R71" s="16"/>
      <c r="S71" s="18"/>
      <c r="T71" s="90"/>
      <c r="U71" s="90"/>
      <c r="V71" s="39"/>
      <c r="W71" s="18"/>
      <c r="X71" s="39"/>
      <c r="Y71" s="17"/>
      <c r="Z71" s="16"/>
      <c r="AA71" s="17"/>
      <c r="AB71" s="106">
        <f t="shared" si="6"/>
        <v>0</v>
      </c>
      <c r="AC71" s="18">
        <f t="shared" si="7"/>
        <v>0</v>
      </c>
      <c r="AD71" s="107">
        <f t="shared" si="8"/>
        <v>69</v>
      </c>
    </row>
    <row r="72" spans="1:30" ht="16.5">
      <c r="A72" s="65"/>
      <c r="B72" s="65"/>
      <c r="C72" s="40"/>
      <c r="D72" s="12"/>
      <c r="E72" s="11"/>
      <c r="F72" s="130"/>
      <c r="G72" s="17"/>
      <c r="H72" s="16"/>
      <c r="I72" s="17"/>
      <c r="J72" s="48"/>
      <c r="K72" s="49"/>
      <c r="L72" s="37"/>
      <c r="M72" s="18"/>
      <c r="N72" s="89"/>
      <c r="O72" s="90"/>
      <c r="P72" s="16"/>
      <c r="Q72" s="17"/>
      <c r="R72" s="16"/>
      <c r="S72" s="18"/>
      <c r="T72" s="90"/>
      <c r="U72" s="90"/>
      <c r="V72" s="39"/>
      <c r="W72" s="18"/>
      <c r="X72" s="39"/>
      <c r="Y72" s="17"/>
      <c r="Z72" s="16"/>
      <c r="AA72" s="17"/>
      <c r="AB72" s="106">
        <f t="shared" si="6"/>
        <v>0</v>
      </c>
      <c r="AC72" s="18">
        <f t="shared" si="7"/>
        <v>0</v>
      </c>
      <c r="AD72" s="107">
        <f t="shared" si="8"/>
        <v>70</v>
      </c>
    </row>
    <row r="73" spans="1:30" ht="16.5">
      <c r="A73" s="65"/>
      <c r="B73" s="65"/>
      <c r="C73" s="40"/>
      <c r="D73" s="12"/>
      <c r="E73" s="11"/>
      <c r="F73" s="130"/>
      <c r="G73" s="17"/>
      <c r="H73" s="16"/>
      <c r="I73" s="17"/>
      <c r="J73" s="48"/>
      <c r="K73" s="49"/>
      <c r="L73" s="37"/>
      <c r="M73" s="18"/>
      <c r="N73" s="89"/>
      <c r="O73" s="90"/>
      <c r="P73" s="16"/>
      <c r="Q73" s="17"/>
      <c r="R73" s="16"/>
      <c r="S73" s="18"/>
      <c r="T73" s="90"/>
      <c r="U73" s="90"/>
      <c r="V73" s="39"/>
      <c r="W73" s="18"/>
      <c r="X73" s="39"/>
      <c r="Y73" s="17"/>
      <c r="Z73" s="16"/>
      <c r="AA73" s="17"/>
      <c r="AB73" s="106">
        <f t="shared" si="6"/>
        <v>0</v>
      </c>
      <c r="AC73" s="18">
        <f t="shared" si="7"/>
        <v>0</v>
      </c>
      <c r="AD73" s="107">
        <f t="shared" si="8"/>
        <v>71</v>
      </c>
    </row>
    <row r="74" spans="1:30" ht="16.5">
      <c r="A74" s="65"/>
      <c r="B74" s="65"/>
      <c r="C74" s="40"/>
      <c r="D74" s="12"/>
      <c r="E74" s="11"/>
      <c r="F74" s="130"/>
      <c r="G74" s="17"/>
      <c r="H74" s="16"/>
      <c r="I74" s="17"/>
      <c r="J74" s="48"/>
      <c r="K74" s="49"/>
      <c r="L74" s="37"/>
      <c r="M74" s="18"/>
      <c r="N74" s="89"/>
      <c r="O74" s="90"/>
      <c r="P74" s="16"/>
      <c r="Q74" s="17"/>
      <c r="R74" s="16"/>
      <c r="S74" s="18"/>
      <c r="T74" s="90"/>
      <c r="U74" s="90"/>
      <c r="V74" s="39"/>
      <c r="W74" s="18"/>
      <c r="X74" s="39"/>
      <c r="Y74" s="17"/>
      <c r="Z74" s="16"/>
      <c r="AA74" s="17"/>
      <c r="AB74" s="106">
        <f t="shared" si="6"/>
        <v>0</v>
      </c>
      <c r="AC74" s="18">
        <f t="shared" si="7"/>
        <v>0</v>
      </c>
      <c r="AD74" s="107">
        <f t="shared" si="8"/>
        <v>72</v>
      </c>
    </row>
    <row r="75" spans="1:30" ht="16.5">
      <c r="A75" s="65"/>
      <c r="B75" s="65"/>
      <c r="C75" s="40"/>
      <c r="D75" s="12"/>
      <c r="E75" s="11"/>
      <c r="F75" s="130"/>
      <c r="G75" s="17"/>
      <c r="H75" s="16"/>
      <c r="I75" s="17"/>
      <c r="J75" s="48"/>
      <c r="K75" s="49"/>
      <c r="L75" s="37"/>
      <c r="M75" s="18"/>
      <c r="N75" s="89"/>
      <c r="O75" s="90"/>
      <c r="P75" s="16"/>
      <c r="Q75" s="17"/>
      <c r="R75" s="16"/>
      <c r="S75" s="18"/>
      <c r="T75" s="90"/>
      <c r="U75" s="90"/>
      <c r="V75" s="39"/>
      <c r="W75" s="18"/>
      <c r="X75" s="39"/>
      <c r="Y75" s="17"/>
      <c r="Z75" s="16"/>
      <c r="AA75" s="17"/>
      <c r="AB75" s="106">
        <f t="shared" si="6"/>
        <v>0</v>
      </c>
      <c r="AC75" s="18">
        <f t="shared" si="7"/>
        <v>0</v>
      </c>
      <c r="AD75" s="107">
        <f t="shared" si="8"/>
        <v>73</v>
      </c>
    </row>
    <row r="76" spans="1:30" ht="16.5">
      <c r="A76" s="65"/>
      <c r="B76" s="65"/>
      <c r="C76" s="40"/>
      <c r="D76" s="12"/>
      <c r="E76" s="11"/>
      <c r="F76" s="130"/>
      <c r="G76" s="17"/>
      <c r="H76" s="16"/>
      <c r="I76" s="17"/>
      <c r="J76" s="48"/>
      <c r="K76" s="49"/>
      <c r="L76" s="37"/>
      <c r="M76" s="18"/>
      <c r="N76" s="89"/>
      <c r="O76" s="90"/>
      <c r="P76" s="16"/>
      <c r="Q76" s="17"/>
      <c r="R76" s="16"/>
      <c r="S76" s="18"/>
      <c r="T76" s="90"/>
      <c r="U76" s="90"/>
      <c r="V76" s="39"/>
      <c r="W76" s="18"/>
      <c r="X76" s="39"/>
      <c r="Y76" s="17"/>
      <c r="Z76" s="16"/>
      <c r="AA76" s="17"/>
      <c r="AB76" s="106">
        <f t="shared" si="6"/>
        <v>0</v>
      </c>
      <c r="AC76" s="18">
        <f t="shared" si="7"/>
        <v>0</v>
      </c>
      <c r="AD76" s="107">
        <f t="shared" si="8"/>
        <v>74</v>
      </c>
    </row>
    <row r="77" spans="1:30" ht="16.5">
      <c r="A77" s="65"/>
      <c r="B77" s="65"/>
      <c r="C77" s="40"/>
      <c r="D77" s="12"/>
      <c r="E77" s="11"/>
      <c r="F77" s="130"/>
      <c r="G77" s="17"/>
      <c r="H77" s="16"/>
      <c r="I77" s="17"/>
      <c r="J77" s="48"/>
      <c r="K77" s="49"/>
      <c r="L77" s="37"/>
      <c r="M77" s="18"/>
      <c r="N77" s="89"/>
      <c r="O77" s="90"/>
      <c r="P77" s="16"/>
      <c r="Q77" s="17"/>
      <c r="R77" s="16"/>
      <c r="S77" s="18"/>
      <c r="T77" s="90"/>
      <c r="U77" s="90"/>
      <c r="V77" s="39"/>
      <c r="W77" s="18"/>
      <c r="X77" s="39"/>
      <c r="Y77" s="17"/>
      <c r="Z77" s="16"/>
      <c r="AA77" s="17"/>
      <c r="AB77" s="106">
        <f t="shared" si="6"/>
        <v>0</v>
      </c>
      <c r="AC77" s="18">
        <f t="shared" si="7"/>
        <v>0</v>
      </c>
      <c r="AD77" s="107">
        <f t="shared" si="8"/>
        <v>75</v>
      </c>
    </row>
    <row r="78" spans="1:30" ht="16.5">
      <c r="A78" s="65"/>
      <c r="B78" s="65"/>
      <c r="C78" s="40"/>
      <c r="D78" s="12"/>
      <c r="E78" s="11"/>
      <c r="F78" s="130"/>
      <c r="G78" s="17"/>
      <c r="H78" s="16"/>
      <c r="I78" s="17"/>
      <c r="J78" s="48"/>
      <c r="K78" s="49"/>
      <c r="L78" s="37"/>
      <c r="M78" s="18"/>
      <c r="N78" s="89"/>
      <c r="O78" s="90"/>
      <c r="P78" s="16"/>
      <c r="Q78" s="17"/>
      <c r="R78" s="16"/>
      <c r="S78" s="18"/>
      <c r="T78" s="90"/>
      <c r="U78" s="90"/>
      <c r="V78" s="39"/>
      <c r="W78" s="18"/>
      <c r="X78" s="39"/>
      <c r="Y78" s="17"/>
      <c r="Z78" s="16"/>
      <c r="AA78" s="17"/>
      <c r="AB78" s="106">
        <f t="shared" si="6"/>
        <v>0</v>
      </c>
      <c r="AC78" s="18">
        <f t="shared" si="7"/>
        <v>0</v>
      </c>
      <c r="AD78" s="107">
        <f t="shared" si="8"/>
        <v>76</v>
      </c>
    </row>
    <row r="79" spans="1:30" ht="16.5">
      <c r="A79" s="65"/>
      <c r="B79" s="65"/>
      <c r="C79" s="40"/>
      <c r="D79" s="12"/>
      <c r="E79" s="11"/>
      <c r="F79" s="130"/>
      <c r="G79" s="17"/>
      <c r="H79" s="16"/>
      <c r="I79" s="17"/>
      <c r="J79" s="48"/>
      <c r="K79" s="49"/>
      <c r="L79" s="37"/>
      <c r="M79" s="18"/>
      <c r="N79" s="89"/>
      <c r="O79" s="90"/>
      <c r="P79" s="16"/>
      <c r="Q79" s="17"/>
      <c r="R79" s="16"/>
      <c r="S79" s="18"/>
      <c r="T79" s="90"/>
      <c r="U79" s="90"/>
      <c r="V79" s="39"/>
      <c r="W79" s="18"/>
      <c r="X79" s="39"/>
      <c r="Y79" s="17"/>
      <c r="Z79" s="16"/>
      <c r="AA79" s="17"/>
      <c r="AB79" s="106">
        <f t="shared" si="6"/>
        <v>0</v>
      </c>
      <c r="AC79" s="18">
        <f t="shared" si="7"/>
        <v>0</v>
      </c>
      <c r="AD79" s="107">
        <f t="shared" si="8"/>
        <v>77</v>
      </c>
    </row>
    <row r="80" spans="1:30" ht="16.5">
      <c r="A80" s="65"/>
      <c r="B80" s="65"/>
      <c r="C80" s="40"/>
      <c r="D80" s="12"/>
      <c r="E80" s="11"/>
      <c r="F80" s="130"/>
      <c r="G80" s="17"/>
      <c r="H80" s="16"/>
      <c r="I80" s="17"/>
      <c r="J80" s="48"/>
      <c r="K80" s="49"/>
      <c r="L80" s="37"/>
      <c r="M80" s="18"/>
      <c r="N80" s="89"/>
      <c r="O80" s="90"/>
      <c r="P80" s="16"/>
      <c r="Q80" s="17"/>
      <c r="R80" s="16"/>
      <c r="S80" s="18"/>
      <c r="T80" s="90"/>
      <c r="U80" s="90"/>
      <c r="V80" s="39"/>
      <c r="W80" s="18"/>
      <c r="X80" s="39"/>
      <c r="Y80" s="17"/>
      <c r="Z80" s="16"/>
      <c r="AA80" s="17"/>
      <c r="AB80" s="106">
        <f t="shared" si="6"/>
        <v>0</v>
      </c>
      <c r="AC80" s="18">
        <f t="shared" si="7"/>
        <v>0</v>
      </c>
      <c r="AD80" s="107">
        <f t="shared" si="8"/>
        <v>78</v>
      </c>
    </row>
    <row r="81" spans="1:30" ht="16.5">
      <c r="A81" s="65"/>
      <c r="B81" s="65"/>
      <c r="C81" s="40"/>
      <c r="D81" s="12"/>
      <c r="E81" s="11"/>
      <c r="F81" s="130"/>
      <c r="G81" s="17"/>
      <c r="H81" s="16"/>
      <c r="I81" s="17"/>
      <c r="J81" s="48"/>
      <c r="K81" s="49"/>
      <c r="L81" s="37"/>
      <c r="M81" s="18"/>
      <c r="N81" s="89"/>
      <c r="O81" s="90"/>
      <c r="P81" s="16"/>
      <c r="Q81" s="17"/>
      <c r="R81" s="16"/>
      <c r="S81" s="18"/>
      <c r="T81" s="90"/>
      <c r="U81" s="90"/>
      <c r="V81" s="39"/>
      <c r="W81" s="18"/>
      <c r="X81" s="39"/>
      <c r="Y81" s="17"/>
      <c r="Z81" s="16"/>
      <c r="AA81" s="17"/>
      <c r="AB81" s="106">
        <f t="shared" si="6"/>
        <v>0</v>
      </c>
      <c r="AC81" s="18">
        <f t="shared" si="7"/>
        <v>0</v>
      </c>
      <c r="AD81" s="107">
        <f t="shared" si="8"/>
        <v>79</v>
      </c>
    </row>
    <row r="82" spans="1:30" ht="16.5">
      <c r="A82" s="65"/>
      <c r="B82" s="65"/>
      <c r="C82" s="40"/>
      <c r="D82" s="12"/>
      <c r="E82" s="11"/>
      <c r="F82" s="130"/>
      <c r="G82" s="17"/>
      <c r="H82" s="16"/>
      <c r="I82" s="17"/>
      <c r="J82" s="48"/>
      <c r="K82" s="49"/>
      <c r="L82" s="37"/>
      <c r="M82" s="18"/>
      <c r="N82" s="89"/>
      <c r="O82" s="90"/>
      <c r="P82" s="16"/>
      <c r="Q82" s="17"/>
      <c r="R82" s="16"/>
      <c r="S82" s="18"/>
      <c r="T82" s="90"/>
      <c r="U82" s="90"/>
      <c r="V82" s="39"/>
      <c r="W82" s="18"/>
      <c r="X82" s="39"/>
      <c r="Y82" s="17"/>
      <c r="Z82" s="16"/>
      <c r="AA82" s="17"/>
      <c r="AB82" s="106">
        <f t="shared" si="6"/>
        <v>0</v>
      </c>
      <c r="AC82" s="18">
        <f t="shared" si="7"/>
        <v>0</v>
      </c>
      <c r="AD82" s="107">
        <f t="shared" si="8"/>
        <v>80</v>
      </c>
    </row>
    <row r="83" spans="1:30" ht="16.5">
      <c r="A83" s="65"/>
      <c r="B83" s="65"/>
      <c r="C83" s="40"/>
      <c r="D83" s="12"/>
      <c r="E83" s="11"/>
      <c r="F83" s="130"/>
      <c r="G83" s="17"/>
      <c r="H83" s="16"/>
      <c r="I83" s="17"/>
      <c r="J83" s="48"/>
      <c r="K83" s="49"/>
      <c r="L83" s="37"/>
      <c r="M83" s="18"/>
      <c r="N83" s="89"/>
      <c r="O83" s="90"/>
      <c r="P83" s="16"/>
      <c r="Q83" s="17"/>
      <c r="R83" s="16"/>
      <c r="S83" s="18"/>
      <c r="T83" s="90"/>
      <c r="U83" s="90"/>
      <c r="V83" s="39"/>
      <c r="W83" s="18"/>
      <c r="X83" s="39"/>
      <c r="Y83" s="17"/>
      <c r="Z83" s="16"/>
      <c r="AA83" s="17"/>
      <c r="AB83" s="106">
        <f t="shared" si="6"/>
        <v>0</v>
      </c>
      <c r="AC83" s="18">
        <f t="shared" si="7"/>
        <v>0</v>
      </c>
      <c r="AD83" s="107">
        <f t="shared" si="8"/>
        <v>81</v>
      </c>
    </row>
    <row r="84" spans="1:30" ht="16.5">
      <c r="A84" s="65"/>
      <c r="B84" s="65"/>
      <c r="C84" s="40"/>
      <c r="D84" s="12"/>
      <c r="E84" s="11"/>
      <c r="F84" s="130"/>
      <c r="G84" s="17"/>
      <c r="H84" s="16"/>
      <c r="I84" s="17"/>
      <c r="J84" s="48"/>
      <c r="K84" s="49"/>
      <c r="L84" s="37"/>
      <c r="M84" s="18"/>
      <c r="N84" s="89"/>
      <c r="O84" s="90"/>
      <c r="P84" s="16"/>
      <c r="Q84" s="17"/>
      <c r="R84" s="16"/>
      <c r="S84" s="18"/>
      <c r="T84" s="90"/>
      <c r="U84" s="90"/>
      <c r="V84" s="39"/>
      <c r="W84" s="18"/>
      <c r="X84" s="39"/>
      <c r="Y84" s="17"/>
      <c r="Z84" s="16"/>
      <c r="AA84" s="17"/>
      <c r="AB84" s="106">
        <f t="shared" si="6"/>
        <v>0</v>
      </c>
      <c r="AC84" s="18">
        <f t="shared" si="7"/>
        <v>0</v>
      </c>
      <c r="AD84" s="107">
        <f t="shared" si="8"/>
        <v>82</v>
      </c>
    </row>
    <row r="85" spans="1:30" ht="16.5">
      <c r="A85" s="65"/>
      <c r="B85" s="65"/>
      <c r="C85" s="40"/>
      <c r="D85" s="12"/>
      <c r="E85" s="11"/>
      <c r="F85" s="130"/>
      <c r="G85" s="17"/>
      <c r="H85" s="16"/>
      <c r="I85" s="17"/>
      <c r="J85" s="48"/>
      <c r="K85" s="49"/>
      <c r="L85" s="37"/>
      <c r="M85" s="18"/>
      <c r="N85" s="89"/>
      <c r="O85" s="90"/>
      <c r="P85" s="16"/>
      <c r="Q85" s="17"/>
      <c r="R85" s="16"/>
      <c r="S85" s="18"/>
      <c r="T85" s="90"/>
      <c r="U85" s="90"/>
      <c r="V85" s="39"/>
      <c r="W85" s="18"/>
      <c r="X85" s="39"/>
      <c r="Y85" s="17"/>
      <c r="Z85" s="16"/>
      <c r="AA85" s="17"/>
      <c r="AB85" s="106">
        <f t="shared" si="6"/>
        <v>0</v>
      </c>
      <c r="AC85" s="18">
        <f t="shared" si="7"/>
        <v>0</v>
      </c>
      <c r="AD85" s="107">
        <f t="shared" si="8"/>
        <v>83</v>
      </c>
    </row>
    <row r="86" spans="1:30" ht="16.5">
      <c r="A86" s="65"/>
      <c r="B86" s="65"/>
      <c r="C86" s="40"/>
      <c r="D86" s="12"/>
      <c r="E86" s="11"/>
      <c r="F86" s="130"/>
      <c r="G86" s="17"/>
      <c r="H86" s="16"/>
      <c r="I86" s="17"/>
      <c r="J86" s="48"/>
      <c r="K86" s="49"/>
      <c r="L86" s="37"/>
      <c r="M86" s="18"/>
      <c r="N86" s="89"/>
      <c r="O86" s="90"/>
      <c r="P86" s="16"/>
      <c r="Q86" s="17"/>
      <c r="R86" s="16"/>
      <c r="S86" s="18"/>
      <c r="T86" s="90"/>
      <c r="U86" s="90"/>
      <c r="V86" s="39"/>
      <c r="W86" s="18"/>
      <c r="X86" s="39"/>
      <c r="Y86" s="17"/>
      <c r="Z86" s="16"/>
      <c r="AA86" s="17"/>
      <c r="AB86" s="106">
        <f t="shared" si="6"/>
        <v>0</v>
      </c>
      <c r="AC86" s="18">
        <f t="shared" si="7"/>
        <v>0</v>
      </c>
      <c r="AD86" s="107">
        <f t="shared" si="8"/>
        <v>84</v>
      </c>
    </row>
    <row r="87" spans="1:30" ht="16.5">
      <c r="A87" s="65"/>
      <c r="B87" s="65"/>
      <c r="C87" s="40"/>
      <c r="D87" s="12"/>
      <c r="E87" s="11"/>
      <c r="F87" s="130"/>
      <c r="G87" s="17"/>
      <c r="H87" s="16"/>
      <c r="I87" s="17"/>
      <c r="J87" s="48"/>
      <c r="K87" s="49"/>
      <c r="L87" s="37"/>
      <c r="M87" s="18"/>
      <c r="N87" s="89"/>
      <c r="O87" s="90"/>
      <c r="P87" s="16"/>
      <c r="Q87" s="17"/>
      <c r="R87" s="16"/>
      <c r="S87" s="18"/>
      <c r="T87" s="90"/>
      <c r="U87" s="90"/>
      <c r="V87" s="39"/>
      <c r="W87" s="18"/>
      <c r="X87" s="39"/>
      <c r="Y87" s="17"/>
      <c r="Z87" s="16"/>
      <c r="AA87" s="17"/>
      <c r="AB87" s="106">
        <f t="shared" si="6"/>
        <v>0</v>
      </c>
      <c r="AC87" s="18">
        <f t="shared" si="7"/>
        <v>0</v>
      </c>
      <c r="AD87" s="107">
        <f t="shared" si="8"/>
        <v>85</v>
      </c>
    </row>
    <row r="88" spans="1:30" ht="16.5">
      <c r="A88" s="65"/>
      <c r="B88" s="65"/>
      <c r="C88" s="40"/>
      <c r="D88" s="12"/>
      <c r="E88" s="11"/>
      <c r="F88" s="130"/>
      <c r="G88" s="17"/>
      <c r="H88" s="16"/>
      <c r="I88" s="17"/>
      <c r="J88" s="48"/>
      <c r="K88" s="49"/>
      <c r="L88" s="37"/>
      <c r="M88" s="18"/>
      <c r="N88" s="89"/>
      <c r="O88" s="90"/>
      <c r="P88" s="16"/>
      <c r="Q88" s="17"/>
      <c r="R88" s="16"/>
      <c r="S88" s="18"/>
      <c r="T88" s="90"/>
      <c r="U88" s="90"/>
      <c r="V88" s="39"/>
      <c r="W88" s="18"/>
      <c r="X88" s="39"/>
      <c r="Y88" s="17"/>
      <c r="Z88" s="16"/>
      <c r="AA88" s="17"/>
      <c r="AB88" s="106">
        <f t="shared" si="6"/>
        <v>0</v>
      </c>
      <c r="AC88" s="18">
        <f t="shared" si="7"/>
        <v>0</v>
      </c>
      <c r="AD88" s="107">
        <f t="shared" si="8"/>
        <v>86</v>
      </c>
    </row>
    <row r="89" spans="1:30" ht="16.5">
      <c r="A89" s="65"/>
      <c r="B89" s="65"/>
      <c r="C89" s="40"/>
      <c r="D89" s="12"/>
      <c r="E89" s="11"/>
      <c r="F89" s="130"/>
      <c r="G89" s="17"/>
      <c r="H89" s="16"/>
      <c r="I89" s="17"/>
      <c r="J89" s="48"/>
      <c r="K89" s="49"/>
      <c r="L89" s="37"/>
      <c r="M89" s="18"/>
      <c r="N89" s="89"/>
      <c r="O89" s="90"/>
      <c r="P89" s="16"/>
      <c r="Q89" s="17"/>
      <c r="R89" s="16"/>
      <c r="S89" s="18"/>
      <c r="T89" s="90"/>
      <c r="U89" s="90"/>
      <c r="V89" s="39"/>
      <c r="W89" s="18"/>
      <c r="X89" s="39"/>
      <c r="Y89" s="17"/>
      <c r="Z89" s="16"/>
      <c r="AA89" s="17"/>
      <c r="AB89" s="106">
        <f t="shared" si="6"/>
        <v>0</v>
      </c>
      <c r="AC89" s="18">
        <f t="shared" si="7"/>
        <v>0</v>
      </c>
      <c r="AD89" s="107">
        <f t="shared" si="8"/>
        <v>87</v>
      </c>
    </row>
    <row r="90" spans="1:30" ht="16.5">
      <c r="A90" s="65"/>
      <c r="B90" s="65"/>
      <c r="C90" s="40"/>
      <c r="D90" s="12"/>
      <c r="E90" s="11"/>
      <c r="F90" s="130"/>
      <c r="G90" s="17"/>
      <c r="H90" s="16"/>
      <c r="I90" s="17"/>
      <c r="J90" s="48"/>
      <c r="K90" s="49"/>
      <c r="L90" s="37"/>
      <c r="M90" s="18"/>
      <c r="N90" s="89"/>
      <c r="O90" s="90"/>
      <c r="P90" s="16"/>
      <c r="Q90" s="17"/>
      <c r="R90" s="16"/>
      <c r="S90" s="18"/>
      <c r="T90" s="90"/>
      <c r="U90" s="90"/>
      <c r="V90" s="39"/>
      <c r="W90" s="18"/>
      <c r="X90" s="39"/>
      <c r="Y90" s="17"/>
      <c r="Z90" s="16"/>
      <c r="AA90" s="17"/>
      <c r="AB90" s="106">
        <f t="shared" si="6"/>
        <v>0</v>
      </c>
      <c r="AC90" s="18">
        <f t="shared" si="7"/>
        <v>0</v>
      </c>
      <c r="AD90" s="107">
        <f t="shared" si="8"/>
        <v>88</v>
      </c>
    </row>
    <row r="91" spans="1:30" ht="16.5">
      <c r="A91" s="65"/>
      <c r="B91" s="65"/>
      <c r="C91" s="40"/>
      <c r="D91" s="12"/>
      <c r="E91" s="11"/>
      <c r="F91" s="130"/>
      <c r="G91" s="17"/>
      <c r="H91" s="16"/>
      <c r="I91" s="17"/>
      <c r="J91" s="48"/>
      <c r="K91" s="49"/>
      <c r="L91" s="37"/>
      <c r="M91" s="18"/>
      <c r="N91" s="89"/>
      <c r="O91" s="90"/>
      <c r="P91" s="16"/>
      <c r="Q91" s="17"/>
      <c r="R91" s="16"/>
      <c r="S91" s="18"/>
      <c r="T91" s="90"/>
      <c r="U91" s="90"/>
      <c r="V91" s="39"/>
      <c r="W91" s="18"/>
      <c r="X91" s="39"/>
      <c r="Y91" s="17"/>
      <c r="Z91" s="16"/>
      <c r="AA91" s="17"/>
      <c r="AB91" s="106">
        <f t="shared" si="6"/>
        <v>0</v>
      </c>
      <c r="AC91" s="18">
        <f t="shared" si="7"/>
        <v>0</v>
      </c>
      <c r="AD91" s="107">
        <f t="shared" si="8"/>
        <v>89</v>
      </c>
    </row>
    <row r="92" spans="1:30" ht="16.5">
      <c r="A92" s="65"/>
      <c r="B92" s="65"/>
      <c r="C92" s="40"/>
      <c r="D92" s="12"/>
      <c r="E92" s="11"/>
      <c r="F92" s="130"/>
      <c r="G92" s="17"/>
      <c r="H92" s="16"/>
      <c r="I92" s="17"/>
      <c r="J92" s="48"/>
      <c r="K92" s="49"/>
      <c r="L92" s="37"/>
      <c r="M92" s="18"/>
      <c r="N92" s="89"/>
      <c r="O92" s="90"/>
      <c r="P92" s="16"/>
      <c r="Q92" s="17"/>
      <c r="R92" s="16"/>
      <c r="S92" s="18"/>
      <c r="T92" s="90"/>
      <c r="U92" s="90"/>
      <c r="V92" s="39"/>
      <c r="W92" s="18"/>
      <c r="X92" s="39"/>
      <c r="Y92" s="17"/>
      <c r="Z92" s="16"/>
      <c r="AA92" s="17"/>
      <c r="AB92" s="106">
        <f t="shared" si="6"/>
        <v>0</v>
      </c>
      <c r="AC92" s="18">
        <f t="shared" si="7"/>
        <v>0</v>
      </c>
      <c r="AD92" s="107">
        <f t="shared" si="8"/>
        <v>90</v>
      </c>
    </row>
    <row r="93" spans="1:30" ht="16.5">
      <c r="A93" s="65"/>
      <c r="B93" s="65"/>
      <c r="C93" s="40"/>
      <c r="D93" s="12"/>
      <c r="E93" s="11"/>
      <c r="F93" s="130"/>
      <c r="G93" s="17"/>
      <c r="H93" s="16"/>
      <c r="I93" s="17"/>
      <c r="J93" s="48"/>
      <c r="K93" s="49"/>
      <c r="L93" s="37"/>
      <c r="M93" s="18"/>
      <c r="N93" s="89"/>
      <c r="O93" s="90"/>
      <c r="P93" s="16"/>
      <c r="Q93" s="17"/>
      <c r="R93" s="16"/>
      <c r="S93" s="18"/>
      <c r="T93" s="90"/>
      <c r="U93" s="90"/>
      <c r="V93" s="39"/>
      <c r="W93" s="18"/>
      <c r="X93" s="39"/>
      <c r="Y93" s="17"/>
      <c r="Z93" s="16"/>
      <c r="AA93" s="17"/>
      <c r="AB93" s="106">
        <f t="shared" si="6"/>
        <v>0</v>
      </c>
      <c r="AC93" s="18">
        <f t="shared" si="7"/>
        <v>0</v>
      </c>
      <c r="AD93" s="107">
        <f t="shared" si="8"/>
        <v>91</v>
      </c>
    </row>
    <row r="94" spans="1:30" ht="16.5">
      <c r="A94" s="65"/>
      <c r="B94" s="65"/>
      <c r="C94" s="40"/>
      <c r="D94" s="12"/>
      <c r="E94" s="11"/>
      <c r="F94" s="130"/>
      <c r="G94" s="17"/>
      <c r="H94" s="16"/>
      <c r="I94" s="17"/>
      <c r="J94" s="48"/>
      <c r="K94" s="49"/>
      <c r="L94" s="37"/>
      <c r="M94" s="18"/>
      <c r="N94" s="89"/>
      <c r="O94" s="90"/>
      <c r="P94" s="16"/>
      <c r="Q94" s="17"/>
      <c r="R94" s="16"/>
      <c r="S94" s="18"/>
      <c r="T94" s="90"/>
      <c r="U94" s="90"/>
      <c r="V94" s="39"/>
      <c r="W94" s="18"/>
      <c r="X94" s="39"/>
      <c r="Y94" s="17"/>
      <c r="Z94" s="16"/>
      <c r="AA94" s="17"/>
      <c r="AB94" s="106">
        <f t="shared" si="6"/>
        <v>0</v>
      </c>
      <c r="AC94" s="18">
        <f t="shared" si="7"/>
        <v>0</v>
      </c>
      <c r="AD94" s="107">
        <f t="shared" si="8"/>
        <v>92</v>
      </c>
    </row>
    <row r="95" spans="1:30" ht="16.5">
      <c r="A95" s="65"/>
      <c r="B95" s="65"/>
      <c r="C95" s="40"/>
      <c r="D95" s="12"/>
      <c r="E95" s="11"/>
      <c r="F95" s="130"/>
      <c r="G95" s="17"/>
      <c r="H95" s="16"/>
      <c r="I95" s="17"/>
      <c r="J95" s="48"/>
      <c r="K95" s="49"/>
      <c r="L95" s="37"/>
      <c r="M95" s="18"/>
      <c r="N95" s="89"/>
      <c r="O95" s="90"/>
      <c r="P95" s="16"/>
      <c r="Q95" s="17"/>
      <c r="R95" s="16"/>
      <c r="S95" s="18"/>
      <c r="T95" s="90"/>
      <c r="U95" s="90"/>
      <c r="V95" s="39"/>
      <c r="W95" s="18"/>
      <c r="X95" s="39"/>
      <c r="Y95" s="17"/>
      <c r="Z95" s="16"/>
      <c r="AA95" s="17"/>
      <c r="AB95" s="106">
        <f t="shared" si="6"/>
        <v>0</v>
      </c>
      <c r="AC95" s="18">
        <f t="shared" si="7"/>
        <v>0</v>
      </c>
      <c r="AD95" s="107">
        <f t="shared" si="8"/>
        <v>93</v>
      </c>
    </row>
    <row r="96" spans="1:30" ht="16.5">
      <c r="A96" s="65"/>
      <c r="B96" s="65"/>
      <c r="C96" s="40"/>
      <c r="D96" s="12"/>
      <c r="E96" s="11"/>
      <c r="F96" s="130"/>
      <c r="G96" s="17"/>
      <c r="H96" s="16"/>
      <c r="I96" s="17"/>
      <c r="J96" s="48"/>
      <c r="K96" s="49"/>
      <c r="L96" s="37"/>
      <c r="M96" s="18"/>
      <c r="N96" s="89"/>
      <c r="O96" s="90"/>
      <c r="P96" s="16"/>
      <c r="Q96" s="17"/>
      <c r="R96" s="16"/>
      <c r="S96" s="18"/>
      <c r="T96" s="90"/>
      <c r="U96" s="90"/>
      <c r="V96" s="39"/>
      <c r="W96" s="18"/>
      <c r="X96" s="39"/>
      <c r="Y96" s="17"/>
      <c r="Z96" s="16"/>
      <c r="AA96" s="17"/>
      <c r="AB96" s="106">
        <f t="shared" si="6"/>
        <v>0</v>
      </c>
      <c r="AC96" s="18">
        <f t="shared" si="7"/>
        <v>0</v>
      </c>
      <c r="AD96" s="107">
        <f t="shared" si="8"/>
        <v>94</v>
      </c>
    </row>
    <row r="97" spans="1:30" ht="16.5">
      <c r="A97" s="65"/>
      <c r="B97" s="65"/>
      <c r="C97" s="40"/>
      <c r="D97" s="12"/>
      <c r="E97" s="11"/>
      <c r="F97" s="130"/>
      <c r="G97" s="17"/>
      <c r="H97" s="16"/>
      <c r="I97" s="17"/>
      <c r="J97" s="48"/>
      <c r="K97" s="49"/>
      <c r="L97" s="37"/>
      <c r="M97" s="18"/>
      <c r="N97" s="89"/>
      <c r="O97" s="90"/>
      <c r="P97" s="16"/>
      <c r="Q97" s="17"/>
      <c r="R97" s="16"/>
      <c r="S97" s="18"/>
      <c r="T97" s="90"/>
      <c r="U97" s="90"/>
      <c r="V97" s="39"/>
      <c r="W97" s="18"/>
      <c r="X97" s="39"/>
      <c r="Y97" s="17"/>
      <c r="Z97" s="16"/>
      <c r="AA97" s="17"/>
      <c r="AB97" s="106">
        <f t="shared" si="6"/>
        <v>0</v>
      </c>
      <c r="AC97" s="18">
        <f t="shared" si="7"/>
        <v>0</v>
      </c>
      <c r="AD97" s="107">
        <f t="shared" si="8"/>
        <v>95</v>
      </c>
    </row>
    <row r="98" spans="1:30" ht="16.5">
      <c r="A98" s="65"/>
      <c r="B98" s="65"/>
      <c r="C98" s="40"/>
      <c r="D98" s="12"/>
      <c r="E98" s="11"/>
      <c r="F98" s="130"/>
      <c r="G98" s="17"/>
      <c r="H98" s="16"/>
      <c r="I98" s="17"/>
      <c r="J98" s="48"/>
      <c r="K98" s="49"/>
      <c r="L98" s="37"/>
      <c r="M98" s="18"/>
      <c r="N98" s="89"/>
      <c r="O98" s="90"/>
      <c r="P98" s="16"/>
      <c r="Q98" s="17"/>
      <c r="R98" s="16"/>
      <c r="S98" s="18"/>
      <c r="T98" s="90"/>
      <c r="U98" s="90"/>
      <c r="V98" s="39"/>
      <c r="W98" s="18"/>
      <c r="X98" s="39"/>
      <c r="Y98" s="17"/>
      <c r="Z98" s="16"/>
      <c r="AA98" s="17"/>
      <c r="AB98" s="106">
        <f t="shared" si="6"/>
        <v>0</v>
      </c>
      <c r="AC98" s="18">
        <f t="shared" si="7"/>
        <v>0</v>
      </c>
      <c r="AD98" s="107">
        <f t="shared" si="8"/>
        <v>96</v>
      </c>
    </row>
    <row r="99" spans="1:30" ht="16.5">
      <c r="A99" s="65"/>
      <c r="B99" s="65"/>
      <c r="C99" s="40"/>
      <c r="D99" s="12"/>
      <c r="E99" s="11"/>
      <c r="F99" s="130"/>
      <c r="G99" s="17"/>
      <c r="H99" s="16"/>
      <c r="I99" s="17"/>
      <c r="J99" s="48"/>
      <c r="K99" s="49"/>
      <c r="L99" s="37"/>
      <c r="M99" s="18"/>
      <c r="N99" s="89"/>
      <c r="O99" s="90"/>
      <c r="P99" s="16"/>
      <c r="Q99" s="17"/>
      <c r="R99" s="16"/>
      <c r="S99" s="18"/>
      <c r="T99" s="90"/>
      <c r="U99" s="90"/>
      <c r="V99" s="39"/>
      <c r="W99" s="18"/>
      <c r="X99" s="39"/>
      <c r="Y99" s="17"/>
      <c r="Z99" s="16"/>
      <c r="AA99" s="17"/>
      <c r="AB99" s="106">
        <f t="shared" ref="AB99:AB130" si="9">G99+I99+K99+M99+O99+Q99+S99+AA99+U99+W99+Y99</f>
        <v>0</v>
      </c>
      <c r="AC99" s="18">
        <f t="shared" ref="AC99:AC130" si="10">G99+I99+K99+M99+O99+Q99+S99+AA99+U99+W99+Y99</f>
        <v>0</v>
      </c>
      <c r="AD99" s="107">
        <f t="shared" si="8"/>
        <v>97</v>
      </c>
    </row>
    <row r="100" spans="1:30" ht="16.5">
      <c r="A100" s="65"/>
      <c r="B100" s="65"/>
      <c r="C100" s="40"/>
      <c r="D100" s="12"/>
      <c r="E100" s="11"/>
      <c r="F100" s="130"/>
      <c r="G100" s="17"/>
      <c r="H100" s="16"/>
      <c r="I100" s="17"/>
      <c r="J100" s="48"/>
      <c r="K100" s="49"/>
      <c r="L100" s="37"/>
      <c r="M100" s="18"/>
      <c r="N100" s="89"/>
      <c r="O100" s="90"/>
      <c r="P100" s="16"/>
      <c r="Q100" s="17"/>
      <c r="R100" s="16"/>
      <c r="S100" s="18"/>
      <c r="T100" s="90"/>
      <c r="U100" s="90"/>
      <c r="V100" s="39"/>
      <c r="W100" s="18"/>
      <c r="X100" s="39"/>
      <c r="Y100" s="17"/>
      <c r="Z100" s="16"/>
      <c r="AA100" s="17"/>
      <c r="AB100" s="106">
        <f t="shared" si="9"/>
        <v>0</v>
      </c>
      <c r="AC100" s="18">
        <f t="shared" si="10"/>
        <v>0</v>
      </c>
      <c r="AD100" s="107">
        <f t="shared" ref="AD100:AD131" si="11">AD99+1</f>
        <v>98</v>
      </c>
    </row>
    <row r="101" spans="1:30" ht="16.5">
      <c r="A101" s="65"/>
      <c r="B101" s="65"/>
      <c r="C101" s="40"/>
      <c r="D101" s="12"/>
      <c r="E101" s="11"/>
      <c r="F101" s="130"/>
      <c r="G101" s="17"/>
      <c r="H101" s="16"/>
      <c r="I101" s="17"/>
      <c r="J101" s="48"/>
      <c r="K101" s="49"/>
      <c r="L101" s="37"/>
      <c r="M101" s="18"/>
      <c r="N101" s="89"/>
      <c r="O101" s="90"/>
      <c r="P101" s="16"/>
      <c r="Q101" s="17"/>
      <c r="R101" s="16"/>
      <c r="S101" s="18"/>
      <c r="T101" s="90"/>
      <c r="U101" s="90"/>
      <c r="V101" s="39"/>
      <c r="W101" s="18"/>
      <c r="X101" s="39"/>
      <c r="Y101" s="17"/>
      <c r="Z101" s="16"/>
      <c r="AA101" s="17"/>
      <c r="AB101" s="106">
        <f t="shared" si="9"/>
        <v>0</v>
      </c>
      <c r="AC101" s="18">
        <f t="shared" si="10"/>
        <v>0</v>
      </c>
      <c r="AD101" s="107">
        <f t="shared" si="11"/>
        <v>99</v>
      </c>
    </row>
    <row r="102" spans="1:30" ht="16.5">
      <c r="A102" s="65"/>
      <c r="B102" s="65"/>
      <c r="C102" s="40"/>
      <c r="D102" s="12"/>
      <c r="E102" s="11"/>
      <c r="F102" s="130"/>
      <c r="G102" s="17"/>
      <c r="H102" s="16"/>
      <c r="I102" s="17"/>
      <c r="J102" s="48"/>
      <c r="K102" s="49"/>
      <c r="L102" s="37"/>
      <c r="M102" s="18"/>
      <c r="N102" s="89"/>
      <c r="O102" s="90"/>
      <c r="P102" s="16"/>
      <c r="Q102" s="17"/>
      <c r="R102" s="16"/>
      <c r="S102" s="18"/>
      <c r="T102" s="90"/>
      <c r="U102" s="90"/>
      <c r="V102" s="39"/>
      <c r="W102" s="18"/>
      <c r="X102" s="39"/>
      <c r="Y102" s="17"/>
      <c r="Z102" s="16"/>
      <c r="AA102" s="17"/>
      <c r="AB102" s="106">
        <f t="shared" si="9"/>
        <v>0</v>
      </c>
      <c r="AC102" s="18">
        <f t="shared" si="10"/>
        <v>0</v>
      </c>
      <c r="AD102" s="107">
        <f t="shared" si="11"/>
        <v>100</v>
      </c>
    </row>
    <row r="103" spans="1:30" ht="16.5">
      <c r="A103" s="65"/>
      <c r="B103" s="65"/>
      <c r="C103" s="40"/>
      <c r="D103" s="12"/>
      <c r="E103" s="11"/>
      <c r="F103" s="130"/>
      <c r="G103" s="17"/>
      <c r="H103" s="16"/>
      <c r="I103" s="17"/>
      <c r="J103" s="48"/>
      <c r="K103" s="49"/>
      <c r="L103" s="37"/>
      <c r="M103" s="18"/>
      <c r="N103" s="89"/>
      <c r="O103" s="90"/>
      <c r="P103" s="16"/>
      <c r="Q103" s="17"/>
      <c r="R103" s="16"/>
      <c r="S103" s="18"/>
      <c r="T103" s="90"/>
      <c r="U103" s="90"/>
      <c r="V103" s="39"/>
      <c r="W103" s="18"/>
      <c r="X103" s="39"/>
      <c r="Y103" s="17"/>
      <c r="Z103" s="16"/>
      <c r="AA103" s="17"/>
      <c r="AB103" s="106">
        <f t="shared" si="9"/>
        <v>0</v>
      </c>
      <c r="AC103" s="18">
        <f t="shared" si="10"/>
        <v>0</v>
      </c>
      <c r="AD103" s="107">
        <f t="shared" si="11"/>
        <v>101</v>
      </c>
    </row>
    <row r="104" spans="1:30" ht="16.5">
      <c r="A104" s="65"/>
      <c r="B104" s="65"/>
      <c r="C104" s="40"/>
      <c r="D104" s="12"/>
      <c r="E104" s="11"/>
      <c r="F104" s="130"/>
      <c r="G104" s="17"/>
      <c r="H104" s="16"/>
      <c r="I104" s="17"/>
      <c r="J104" s="48"/>
      <c r="K104" s="49"/>
      <c r="L104" s="37"/>
      <c r="M104" s="18"/>
      <c r="N104" s="89"/>
      <c r="O104" s="90"/>
      <c r="P104" s="16"/>
      <c r="Q104" s="17"/>
      <c r="R104" s="16"/>
      <c r="S104" s="18"/>
      <c r="T104" s="90"/>
      <c r="U104" s="90"/>
      <c r="V104" s="39"/>
      <c r="W104" s="18"/>
      <c r="X104" s="39"/>
      <c r="Y104" s="17"/>
      <c r="Z104" s="16"/>
      <c r="AA104" s="17"/>
      <c r="AB104" s="106">
        <f t="shared" si="9"/>
        <v>0</v>
      </c>
      <c r="AC104" s="18">
        <f t="shared" si="10"/>
        <v>0</v>
      </c>
      <c r="AD104" s="107">
        <f t="shared" si="11"/>
        <v>102</v>
      </c>
    </row>
    <row r="105" spans="1:30" ht="16.5">
      <c r="A105" s="65"/>
      <c r="B105" s="65"/>
      <c r="C105" s="40"/>
      <c r="D105" s="12"/>
      <c r="E105" s="11"/>
      <c r="F105" s="130"/>
      <c r="G105" s="17"/>
      <c r="H105" s="16"/>
      <c r="I105" s="17"/>
      <c r="J105" s="48"/>
      <c r="K105" s="49"/>
      <c r="L105" s="37"/>
      <c r="M105" s="18"/>
      <c r="N105" s="89"/>
      <c r="O105" s="90"/>
      <c r="P105" s="16"/>
      <c r="Q105" s="17"/>
      <c r="R105" s="16"/>
      <c r="S105" s="18"/>
      <c r="T105" s="90"/>
      <c r="U105" s="90"/>
      <c r="V105" s="39"/>
      <c r="W105" s="18"/>
      <c r="X105" s="39"/>
      <c r="Y105" s="17"/>
      <c r="Z105" s="16"/>
      <c r="AA105" s="17"/>
      <c r="AB105" s="106">
        <f t="shared" si="9"/>
        <v>0</v>
      </c>
      <c r="AC105" s="18">
        <f t="shared" si="10"/>
        <v>0</v>
      </c>
      <c r="AD105" s="107">
        <f t="shared" si="11"/>
        <v>103</v>
      </c>
    </row>
    <row r="106" spans="1:30" ht="16.5">
      <c r="A106" s="65"/>
      <c r="B106" s="65"/>
      <c r="C106" s="40"/>
      <c r="D106" s="12"/>
      <c r="E106" s="11"/>
      <c r="F106" s="130"/>
      <c r="G106" s="17"/>
      <c r="H106" s="16"/>
      <c r="I106" s="17"/>
      <c r="J106" s="48"/>
      <c r="K106" s="49"/>
      <c r="L106" s="37"/>
      <c r="M106" s="18"/>
      <c r="N106" s="89"/>
      <c r="O106" s="90"/>
      <c r="P106" s="16"/>
      <c r="Q106" s="17"/>
      <c r="R106" s="16"/>
      <c r="S106" s="18"/>
      <c r="T106" s="90"/>
      <c r="U106" s="90"/>
      <c r="V106" s="39"/>
      <c r="W106" s="18"/>
      <c r="X106" s="39"/>
      <c r="Y106" s="17"/>
      <c r="Z106" s="16"/>
      <c r="AA106" s="17"/>
      <c r="AB106" s="106">
        <f t="shared" si="9"/>
        <v>0</v>
      </c>
      <c r="AC106" s="18">
        <f t="shared" si="10"/>
        <v>0</v>
      </c>
      <c r="AD106" s="107">
        <f t="shared" si="11"/>
        <v>104</v>
      </c>
    </row>
    <row r="107" spans="1:30" ht="16.5">
      <c r="A107" s="65"/>
      <c r="B107" s="65"/>
      <c r="C107" s="40"/>
      <c r="D107" s="12"/>
      <c r="E107" s="11"/>
      <c r="F107" s="130"/>
      <c r="G107" s="17"/>
      <c r="H107" s="16"/>
      <c r="I107" s="17"/>
      <c r="J107" s="48"/>
      <c r="K107" s="49"/>
      <c r="L107" s="37"/>
      <c r="M107" s="18"/>
      <c r="N107" s="89"/>
      <c r="O107" s="90"/>
      <c r="P107" s="16"/>
      <c r="Q107" s="17"/>
      <c r="R107" s="16"/>
      <c r="S107" s="18"/>
      <c r="T107" s="90"/>
      <c r="U107" s="90"/>
      <c r="V107" s="39"/>
      <c r="W107" s="18"/>
      <c r="X107" s="39"/>
      <c r="Y107" s="17"/>
      <c r="Z107" s="16"/>
      <c r="AA107" s="17"/>
      <c r="AB107" s="106">
        <f t="shared" si="9"/>
        <v>0</v>
      </c>
      <c r="AC107" s="18">
        <f t="shared" si="10"/>
        <v>0</v>
      </c>
      <c r="AD107" s="107">
        <f t="shared" si="11"/>
        <v>105</v>
      </c>
    </row>
    <row r="108" spans="1:30" ht="16.5">
      <c r="A108" s="65"/>
      <c r="B108" s="65"/>
      <c r="C108" s="40"/>
      <c r="D108" s="12"/>
      <c r="E108" s="11"/>
      <c r="F108" s="130"/>
      <c r="G108" s="17"/>
      <c r="H108" s="16"/>
      <c r="I108" s="17"/>
      <c r="J108" s="48"/>
      <c r="K108" s="49"/>
      <c r="L108" s="37"/>
      <c r="M108" s="18"/>
      <c r="N108" s="89"/>
      <c r="O108" s="90"/>
      <c r="P108" s="16"/>
      <c r="Q108" s="17"/>
      <c r="R108" s="16"/>
      <c r="S108" s="18"/>
      <c r="T108" s="90"/>
      <c r="U108" s="90"/>
      <c r="V108" s="39"/>
      <c r="W108" s="18"/>
      <c r="X108" s="39"/>
      <c r="Y108" s="17"/>
      <c r="Z108" s="16"/>
      <c r="AA108" s="17"/>
      <c r="AB108" s="106">
        <f t="shared" si="9"/>
        <v>0</v>
      </c>
      <c r="AC108" s="18">
        <f t="shared" si="10"/>
        <v>0</v>
      </c>
      <c r="AD108" s="107">
        <f t="shared" si="11"/>
        <v>106</v>
      </c>
    </row>
    <row r="109" spans="1:30" ht="16.5">
      <c r="A109" s="65"/>
      <c r="B109" s="65"/>
      <c r="C109" s="40"/>
      <c r="D109" s="12"/>
      <c r="E109" s="11"/>
      <c r="F109" s="130"/>
      <c r="G109" s="17"/>
      <c r="H109" s="16"/>
      <c r="I109" s="17"/>
      <c r="J109" s="48"/>
      <c r="K109" s="49"/>
      <c r="L109" s="37"/>
      <c r="M109" s="18"/>
      <c r="N109" s="89"/>
      <c r="O109" s="90"/>
      <c r="P109" s="16"/>
      <c r="Q109" s="17"/>
      <c r="R109" s="16"/>
      <c r="S109" s="18"/>
      <c r="T109" s="90"/>
      <c r="U109" s="90"/>
      <c r="V109" s="39"/>
      <c r="W109" s="18"/>
      <c r="X109" s="39"/>
      <c r="Y109" s="17"/>
      <c r="Z109" s="16"/>
      <c r="AA109" s="17"/>
      <c r="AB109" s="106">
        <f t="shared" si="9"/>
        <v>0</v>
      </c>
      <c r="AC109" s="18">
        <f t="shared" si="10"/>
        <v>0</v>
      </c>
      <c r="AD109" s="107">
        <f t="shared" si="11"/>
        <v>107</v>
      </c>
    </row>
    <row r="110" spans="1:30" ht="16.5">
      <c r="A110" s="65"/>
      <c r="B110" s="65"/>
      <c r="C110" s="40"/>
      <c r="D110" s="12"/>
      <c r="E110" s="11"/>
      <c r="F110" s="130"/>
      <c r="G110" s="17"/>
      <c r="H110" s="16"/>
      <c r="I110" s="17"/>
      <c r="J110" s="48"/>
      <c r="K110" s="49"/>
      <c r="L110" s="37"/>
      <c r="M110" s="18"/>
      <c r="N110" s="89"/>
      <c r="O110" s="90"/>
      <c r="P110" s="16"/>
      <c r="Q110" s="17"/>
      <c r="R110" s="16"/>
      <c r="S110" s="18"/>
      <c r="T110" s="90"/>
      <c r="U110" s="90"/>
      <c r="V110" s="39"/>
      <c r="W110" s="18"/>
      <c r="X110" s="39"/>
      <c r="Y110" s="17"/>
      <c r="Z110" s="16"/>
      <c r="AA110" s="17"/>
      <c r="AB110" s="106">
        <f t="shared" si="9"/>
        <v>0</v>
      </c>
      <c r="AC110" s="18">
        <f t="shared" si="10"/>
        <v>0</v>
      </c>
      <c r="AD110" s="107">
        <f t="shared" si="11"/>
        <v>108</v>
      </c>
    </row>
    <row r="111" spans="1:30" ht="16.5">
      <c r="A111" s="65"/>
      <c r="B111" s="65"/>
      <c r="C111" s="40"/>
      <c r="D111" s="12"/>
      <c r="E111" s="11"/>
      <c r="F111" s="130"/>
      <c r="G111" s="17"/>
      <c r="H111" s="16"/>
      <c r="I111" s="17"/>
      <c r="J111" s="48"/>
      <c r="K111" s="49"/>
      <c r="L111" s="37"/>
      <c r="M111" s="18"/>
      <c r="N111" s="89"/>
      <c r="O111" s="90"/>
      <c r="P111" s="16"/>
      <c r="Q111" s="17"/>
      <c r="R111" s="16"/>
      <c r="S111" s="18"/>
      <c r="T111" s="90"/>
      <c r="U111" s="90"/>
      <c r="V111" s="39"/>
      <c r="W111" s="18"/>
      <c r="X111" s="39"/>
      <c r="Y111" s="17"/>
      <c r="Z111" s="16"/>
      <c r="AA111" s="17"/>
      <c r="AB111" s="106">
        <f t="shared" si="9"/>
        <v>0</v>
      </c>
      <c r="AC111" s="18">
        <f t="shared" si="10"/>
        <v>0</v>
      </c>
      <c r="AD111" s="107">
        <f t="shared" si="11"/>
        <v>109</v>
      </c>
    </row>
    <row r="112" spans="1:30" ht="16.5">
      <c r="A112" s="65"/>
      <c r="B112" s="65"/>
      <c r="C112" s="40"/>
      <c r="D112" s="12"/>
      <c r="E112" s="11"/>
      <c r="F112" s="130"/>
      <c r="G112" s="17"/>
      <c r="H112" s="16"/>
      <c r="I112" s="17"/>
      <c r="J112" s="48"/>
      <c r="K112" s="49"/>
      <c r="L112" s="37"/>
      <c r="M112" s="18"/>
      <c r="N112" s="89"/>
      <c r="O112" s="90"/>
      <c r="P112" s="16"/>
      <c r="Q112" s="17"/>
      <c r="R112" s="16"/>
      <c r="S112" s="18"/>
      <c r="T112" s="90"/>
      <c r="U112" s="90"/>
      <c r="V112" s="39"/>
      <c r="W112" s="18"/>
      <c r="X112" s="39"/>
      <c r="Y112" s="17"/>
      <c r="Z112" s="16"/>
      <c r="AA112" s="17"/>
      <c r="AB112" s="106">
        <f t="shared" si="9"/>
        <v>0</v>
      </c>
      <c r="AC112" s="18">
        <f t="shared" si="10"/>
        <v>0</v>
      </c>
      <c r="AD112" s="107">
        <f t="shared" si="11"/>
        <v>110</v>
      </c>
    </row>
    <row r="113" spans="1:30" ht="16.5">
      <c r="A113" s="65"/>
      <c r="B113" s="65"/>
      <c r="C113" s="40"/>
      <c r="D113" s="12"/>
      <c r="E113" s="11"/>
      <c r="F113" s="130"/>
      <c r="G113" s="17"/>
      <c r="H113" s="16"/>
      <c r="I113" s="17"/>
      <c r="J113" s="48"/>
      <c r="K113" s="49"/>
      <c r="L113" s="37"/>
      <c r="M113" s="18"/>
      <c r="N113" s="89"/>
      <c r="O113" s="90"/>
      <c r="P113" s="16"/>
      <c r="Q113" s="17"/>
      <c r="R113" s="16"/>
      <c r="S113" s="18"/>
      <c r="T113" s="90"/>
      <c r="U113" s="90"/>
      <c r="V113" s="39"/>
      <c r="W113" s="18"/>
      <c r="X113" s="39"/>
      <c r="Y113" s="17"/>
      <c r="Z113" s="16"/>
      <c r="AA113" s="17"/>
      <c r="AB113" s="106">
        <f t="shared" si="9"/>
        <v>0</v>
      </c>
      <c r="AC113" s="18">
        <f t="shared" si="10"/>
        <v>0</v>
      </c>
      <c r="AD113" s="107">
        <f t="shared" si="11"/>
        <v>111</v>
      </c>
    </row>
    <row r="114" spans="1:30" ht="16.5">
      <c r="A114" s="65"/>
      <c r="B114" s="65"/>
      <c r="C114" s="40"/>
      <c r="D114" s="12"/>
      <c r="E114" s="11"/>
      <c r="F114" s="130"/>
      <c r="G114" s="17"/>
      <c r="H114" s="16"/>
      <c r="I114" s="17"/>
      <c r="J114" s="48"/>
      <c r="K114" s="49"/>
      <c r="L114" s="37"/>
      <c r="M114" s="18"/>
      <c r="N114" s="89"/>
      <c r="O114" s="90"/>
      <c r="P114" s="16"/>
      <c r="Q114" s="17"/>
      <c r="R114" s="16"/>
      <c r="S114" s="18"/>
      <c r="T114" s="90"/>
      <c r="U114" s="90"/>
      <c r="V114" s="39"/>
      <c r="W114" s="18"/>
      <c r="X114" s="39"/>
      <c r="Y114" s="17"/>
      <c r="Z114" s="16"/>
      <c r="AA114" s="17"/>
      <c r="AB114" s="106">
        <f t="shared" si="9"/>
        <v>0</v>
      </c>
      <c r="AC114" s="18">
        <f t="shared" si="10"/>
        <v>0</v>
      </c>
      <c r="AD114" s="107">
        <f t="shared" si="11"/>
        <v>112</v>
      </c>
    </row>
    <row r="115" spans="1:30" ht="16.5">
      <c r="A115" s="65"/>
      <c r="B115" s="65"/>
      <c r="C115" s="40"/>
      <c r="D115" s="12"/>
      <c r="E115" s="11"/>
      <c r="F115" s="130"/>
      <c r="G115" s="17"/>
      <c r="H115" s="16"/>
      <c r="I115" s="17"/>
      <c r="J115" s="48"/>
      <c r="K115" s="49"/>
      <c r="L115" s="37"/>
      <c r="M115" s="18"/>
      <c r="N115" s="89"/>
      <c r="O115" s="90"/>
      <c r="P115" s="16"/>
      <c r="Q115" s="17"/>
      <c r="R115" s="16"/>
      <c r="S115" s="18"/>
      <c r="T115" s="90"/>
      <c r="U115" s="90"/>
      <c r="V115" s="39"/>
      <c r="W115" s="18"/>
      <c r="X115" s="39"/>
      <c r="Y115" s="17"/>
      <c r="Z115" s="16"/>
      <c r="AA115" s="17"/>
      <c r="AB115" s="106">
        <f t="shared" si="9"/>
        <v>0</v>
      </c>
      <c r="AC115" s="18">
        <f t="shared" si="10"/>
        <v>0</v>
      </c>
      <c r="AD115" s="107">
        <f t="shared" si="11"/>
        <v>113</v>
      </c>
    </row>
    <row r="116" spans="1:30" ht="16.5">
      <c r="A116" s="65"/>
      <c r="B116" s="65"/>
      <c r="C116" s="40"/>
      <c r="D116" s="12"/>
      <c r="E116" s="11"/>
      <c r="F116" s="130"/>
      <c r="G116" s="17"/>
      <c r="H116" s="16"/>
      <c r="I116" s="17"/>
      <c r="J116" s="48"/>
      <c r="K116" s="49"/>
      <c r="L116" s="37"/>
      <c r="M116" s="18"/>
      <c r="N116" s="89"/>
      <c r="O116" s="90"/>
      <c r="P116" s="16"/>
      <c r="Q116" s="17"/>
      <c r="R116" s="16"/>
      <c r="S116" s="18"/>
      <c r="T116" s="90"/>
      <c r="U116" s="90"/>
      <c r="V116" s="39"/>
      <c r="W116" s="18"/>
      <c r="X116" s="39"/>
      <c r="Y116" s="17"/>
      <c r="Z116" s="16"/>
      <c r="AA116" s="17"/>
      <c r="AB116" s="106">
        <f t="shared" si="9"/>
        <v>0</v>
      </c>
      <c r="AC116" s="18">
        <f t="shared" si="10"/>
        <v>0</v>
      </c>
      <c r="AD116" s="107">
        <f t="shared" si="11"/>
        <v>114</v>
      </c>
    </row>
    <row r="117" spans="1:30" ht="16.5">
      <c r="A117" s="65"/>
      <c r="B117" s="65"/>
      <c r="C117" s="40"/>
      <c r="D117" s="12"/>
      <c r="E117" s="11"/>
      <c r="F117" s="130"/>
      <c r="G117" s="17"/>
      <c r="H117" s="16"/>
      <c r="I117" s="17"/>
      <c r="J117" s="48"/>
      <c r="K117" s="49"/>
      <c r="L117" s="37"/>
      <c r="M117" s="18"/>
      <c r="N117" s="89"/>
      <c r="O117" s="90"/>
      <c r="P117" s="16"/>
      <c r="Q117" s="17"/>
      <c r="R117" s="16"/>
      <c r="S117" s="18"/>
      <c r="T117" s="90"/>
      <c r="U117" s="90"/>
      <c r="V117" s="39"/>
      <c r="W117" s="18"/>
      <c r="X117" s="39"/>
      <c r="Y117" s="17"/>
      <c r="Z117" s="16"/>
      <c r="AA117" s="17"/>
      <c r="AB117" s="106">
        <f t="shared" si="9"/>
        <v>0</v>
      </c>
      <c r="AC117" s="18">
        <f t="shared" si="10"/>
        <v>0</v>
      </c>
      <c r="AD117" s="107">
        <f t="shared" si="11"/>
        <v>115</v>
      </c>
    </row>
    <row r="118" spans="1:30" ht="16.5">
      <c r="A118" s="65"/>
      <c r="B118" s="65"/>
      <c r="C118" s="40"/>
      <c r="D118" s="12"/>
      <c r="E118" s="11"/>
      <c r="F118" s="130"/>
      <c r="G118" s="17"/>
      <c r="H118" s="16"/>
      <c r="I118" s="17"/>
      <c r="J118" s="48"/>
      <c r="K118" s="49"/>
      <c r="L118" s="37"/>
      <c r="M118" s="18"/>
      <c r="N118" s="89"/>
      <c r="O118" s="90"/>
      <c r="P118" s="16"/>
      <c r="Q118" s="17"/>
      <c r="R118" s="16"/>
      <c r="S118" s="18"/>
      <c r="T118" s="90"/>
      <c r="U118" s="90"/>
      <c r="V118" s="39"/>
      <c r="W118" s="18"/>
      <c r="X118" s="39"/>
      <c r="Y118" s="17"/>
      <c r="Z118" s="16"/>
      <c r="AA118" s="17"/>
      <c r="AB118" s="106">
        <f t="shared" si="9"/>
        <v>0</v>
      </c>
      <c r="AC118" s="18">
        <f t="shared" si="10"/>
        <v>0</v>
      </c>
      <c r="AD118" s="107">
        <f t="shared" si="11"/>
        <v>116</v>
      </c>
    </row>
    <row r="119" spans="1:30" ht="16.5">
      <c r="A119" s="65"/>
      <c r="B119" s="65"/>
      <c r="C119" s="40"/>
      <c r="D119" s="12"/>
      <c r="E119" s="11"/>
      <c r="F119" s="130"/>
      <c r="G119" s="17"/>
      <c r="H119" s="16"/>
      <c r="I119" s="17"/>
      <c r="J119" s="48"/>
      <c r="K119" s="49"/>
      <c r="L119" s="37"/>
      <c r="M119" s="18"/>
      <c r="N119" s="89"/>
      <c r="O119" s="90"/>
      <c r="P119" s="16"/>
      <c r="Q119" s="17"/>
      <c r="R119" s="16"/>
      <c r="S119" s="18"/>
      <c r="T119" s="90"/>
      <c r="U119" s="90"/>
      <c r="V119" s="39"/>
      <c r="W119" s="18"/>
      <c r="X119" s="39"/>
      <c r="Y119" s="17"/>
      <c r="Z119" s="16"/>
      <c r="AA119" s="17"/>
      <c r="AB119" s="106">
        <f t="shared" si="9"/>
        <v>0</v>
      </c>
      <c r="AC119" s="18">
        <f t="shared" si="10"/>
        <v>0</v>
      </c>
      <c r="AD119" s="107">
        <f t="shared" si="11"/>
        <v>117</v>
      </c>
    </row>
    <row r="120" spans="1:30" ht="16.5">
      <c r="A120" s="65"/>
      <c r="B120" s="65"/>
      <c r="C120" s="40"/>
      <c r="D120" s="12"/>
      <c r="E120" s="11"/>
      <c r="F120" s="130"/>
      <c r="G120" s="17"/>
      <c r="H120" s="16"/>
      <c r="I120" s="17"/>
      <c r="J120" s="48"/>
      <c r="K120" s="49"/>
      <c r="L120" s="37"/>
      <c r="M120" s="18"/>
      <c r="N120" s="89"/>
      <c r="O120" s="90"/>
      <c r="P120" s="16"/>
      <c r="Q120" s="17"/>
      <c r="R120" s="16"/>
      <c r="S120" s="18"/>
      <c r="T120" s="90"/>
      <c r="U120" s="90"/>
      <c r="V120" s="39"/>
      <c r="W120" s="18"/>
      <c r="X120" s="39"/>
      <c r="Y120" s="17"/>
      <c r="Z120" s="16"/>
      <c r="AA120" s="17"/>
      <c r="AB120" s="106">
        <f t="shared" si="9"/>
        <v>0</v>
      </c>
      <c r="AC120" s="18">
        <f t="shared" si="10"/>
        <v>0</v>
      </c>
      <c r="AD120" s="107">
        <f t="shared" si="11"/>
        <v>118</v>
      </c>
    </row>
    <row r="121" spans="1:30" ht="16.5">
      <c r="A121" s="65"/>
      <c r="B121" s="65"/>
      <c r="C121" s="40"/>
      <c r="D121" s="12"/>
      <c r="E121" s="11"/>
      <c r="F121" s="130"/>
      <c r="G121" s="17"/>
      <c r="H121" s="16"/>
      <c r="I121" s="17"/>
      <c r="J121" s="48"/>
      <c r="K121" s="49"/>
      <c r="L121" s="37"/>
      <c r="M121" s="18"/>
      <c r="N121" s="89"/>
      <c r="O121" s="90"/>
      <c r="P121" s="16"/>
      <c r="Q121" s="17"/>
      <c r="R121" s="16"/>
      <c r="S121" s="18"/>
      <c r="T121" s="90"/>
      <c r="U121" s="90"/>
      <c r="V121" s="39"/>
      <c r="W121" s="18"/>
      <c r="X121" s="39"/>
      <c r="Y121" s="17"/>
      <c r="Z121" s="16"/>
      <c r="AA121" s="17"/>
      <c r="AB121" s="106">
        <f t="shared" si="9"/>
        <v>0</v>
      </c>
      <c r="AC121" s="18">
        <f t="shared" si="10"/>
        <v>0</v>
      </c>
      <c r="AD121" s="107">
        <f t="shared" si="11"/>
        <v>119</v>
      </c>
    </row>
    <row r="122" spans="1:30" ht="16.5">
      <c r="A122" s="65"/>
      <c r="B122" s="65"/>
      <c r="C122" s="40"/>
      <c r="D122" s="12"/>
      <c r="E122" s="11"/>
      <c r="F122" s="130"/>
      <c r="G122" s="17"/>
      <c r="H122" s="16"/>
      <c r="I122" s="17"/>
      <c r="J122" s="48"/>
      <c r="K122" s="49"/>
      <c r="L122" s="37"/>
      <c r="M122" s="18"/>
      <c r="N122" s="89"/>
      <c r="O122" s="90"/>
      <c r="P122" s="16"/>
      <c r="Q122" s="17"/>
      <c r="R122" s="16"/>
      <c r="S122" s="18"/>
      <c r="T122" s="90"/>
      <c r="U122" s="90"/>
      <c r="V122" s="39"/>
      <c r="W122" s="18"/>
      <c r="X122" s="39"/>
      <c r="Y122" s="17"/>
      <c r="Z122" s="16"/>
      <c r="AA122" s="17"/>
      <c r="AB122" s="106">
        <f t="shared" si="9"/>
        <v>0</v>
      </c>
      <c r="AC122" s="18">
        <f t="shared" si="10"/>
        <v>0</v>
      </c>
      <c r="AD122" s="107">
        <f t="shared" si="11"/>
        <v>120</v>
      </c>
    </row>
    <row r="123" spans="1:30" ht="16.5">
      <c r="A123" s="65"/>
      <c r="B123" s="65"/>
      <c r="C123" s="40"/>
      <c r="D123" s="12"/>
      <c r="E123" s="11"/>
      <c r="F123" s="130"/>
      <c r="G123" s="17"/>
      <c r="H123" s="16"/>
      <c r="I123" s="17"/>
      <c r="J123" s="48"/>
      <c r="K123" s="49"/>
      <c r="L123" s="37"/>
      <c r="M123" s="18"/>
      <c r="N123" s="89"/>
      <c r="O123" s="90"/>
      <c r="P123" s="16"/>
      <c r="Q123" s="17"/>
      <c r="R123" s="16"/>
      <c r="S123" s="18"/>
      <c r="T123" s="90"/>
      <c r="U123" s="90"/>
      <c r="V123" s="39"/>
      <c r="W123" s="18"/>
      <c r="X123" s="39"/>
      <c r="Y123" s="17"/>
      <c r="Z123" s="16"/>
      <c r="AA123" s="17"/>
      <c r="AB123" s="106">
        <f t="shared" si="9"/>
        <v>0</v>
      </c>
      <c r="AC123" s="18">
        <f t="shared" si="10"/>
        <v>0</v>
      </c>
      <c r="AD123" s="107">
        <f t="shared" si="11"/>
        <v>121</v>
      </c>
    </row>
    <row r="124" spans="1:30" ht="16.5">
      <c r="A124" s="65"/>
      <c r="B124" s="65"/>
      <c r="C124" s="40"/>
      <c r="D124" s="12"/>
      <c r="E124" s="11"/>
      <c r="F124" s="130"/>
      <c r="G124" s="17"/>
      <c r="H124" s="16"/>
      <c r="I124" s="17"/>
      <c r="J124" s="48"/>
      <c r="K124" s="49"/>
      <c r="L124" s="37"/>
      <c r="M124" s="18"/>
      <c r="N124" s="89"/>
      <c r="O124" s="90"/>
      <c r="P124" s="16"/>
      <c r="Q124" s="17"/>
      <c r="R124" s="16"/>
      <c r="S124" s="18"/>
      <c r="T124" s="90"/>
      <c r="U124" s="90"/>
      <c r="V124" s="39"/>
      <c r="W124" s="18"/>
      <c r="X124" s="39"/>
      <c r="Y124" s="17"/>
      <c r="Z124" s="16"/>
      <c r="AA124" s="17"/>
      <c r="AB124" s="106">
        <f t="shared" si="9"/>
        <v>0</v>
      </c>
      <c r="AC124" s="18">
        <f t="shared" si="10"/>
        <v>0</v>
      </c>
      <c r="AD124" s="107">
        <f t="shared" si="11"/>
        <v>122</v>
      </c>
    </row>
    <row r="125" spans="1:30" ht="16.5">
      <c r="A125" s="65"/>
      <c r="B125" s="65"/>
      <c r="C125" s="40"/>
      <c r="D125" s="12"/>
      <c r="E125" s="11"/>
      <c r="F125" s="130"/>
      <c r="G125" s="17"/>
      <c r="H125" s="16"/>
      <c r="I125" s="17"/>
      <c r="J125" s="48"/>
      <c r="K125" s="49"/>
      <c r="L125" s="37"/>
      <c r="M125" s="18"/>
      <c r="N125" s="89"/>
      <c r="O125" s="90"/>
      <c r="P125" s="16"/>
      <c r="Q125" s="17"/>
      <c r="R125" s="16"/>
      <c r="S125" s="18"/>
      <c r="T125" s="90"/>
      <c r="U125" s="90"/>
      <c r="V125" s="39"/>
      <c r="W125" s="18"/>
      <c r="X125" s="39"/>
      <c r="Y125" s="17"/>
      <c r="Z125" s="16"/>
      <c r="AA125" s="17"/>
      <c r="AB125" s="106">
        <f t="shared" si="9"/>
        <v>0</v>
      </c>
      <c r="AC125" s="18">
        <f t="shared" si="10"/>
        <v>0</v>
      </c>
      <c r="AD125" s="107">
        <f t="shared" si="11"/>
        <v>123</v>
      </c>
    </row>
    <row r="126" spans="1:30" ht="16.5">
      <c r="A126" s="65"/>
      <c r="B126" s="65"/>
      <c r="C126" s="40"/>
      <c r="D126" s="12"/>
      <c r="E126" s="11"/>
      <c r="F126" s="130"/>
      <c r="G126" s="17"/>
      <c r="H126" s="16"/>
      <c r="I126" s="17"/>
      <c r="J126" s="48"/>
      <c r="K126" s="49"/>
      <c r="L126" s="37"/>
      <c r="M126" s="18"/>
      <c r="N126" s="89"/>
      <c r="O126" s="90"/>
      <c r="P126" s="16"/>
      <c r="Q126" s="17"/>
      <c r="R126" s="16"/>
      <c r="S126" s="18"/>
      <c r="T126" s="90"/>
      <c r="U126" s="90"/>
      <c r="V126" s="39"/>
      <c r="W126" s="18"/>
      <c r="X126" s="39"/>
      <c r="Y126" s="17"/>
      <c r="Z126" s="16"/>
      <c r="AA126" s="17"/>
      <c r="AB126" s="106">
        <f t="shared" si="9"/>
        <v>0</v>
      </c>
      <c r="AC126" s="18">
        <f t="shared" si="10"/>
        <v>0</v>
      </c>
      <c r="AD126" s="107">
        <f t="shared" si="11"/>
        <v>124</v>
      </c>
    </row>
    <row r="127" spans="1:30" ht="16.5">
      <c r="A127" s="65"/>
      <c r="B127" s="65"/>
      <c r="C127" s="40"/>
      <c r="D127" s="12"/>
      <c r="E127" s="11"/>
      <c r="F127" s="130"/>
      <c r="G127" s="17"/>
      <c r="H127" s="16"/>
      <c r="I127" s="17"/>
      <c r="J127" s="48"/>
      <c r="K127" s="49"/>
      <c r="L127" s="37"/>
      <c r="M127" s="18"/>
      <c r="N127" s="89"/>
      <c r="O127" s="90"/>
      <c r="P127" s="16"/>
      <c r="Q127" s="17"/>
      <c r="R127" s="16"/>
      <c r="S127" s="18"/>
      <c r="T127" s="90"/>
      <c r="U127" s="90"/>
      <c r="V127" s="39"/>
      <c r="W127" s="18"/>
      <c r="X127" s="39"/>
      <c r="Y127" s="17"/>
      <c r="Z127" s="16"/>
      <c r="AA127" s="17"/>
      <c r="AB127" s="106">
        <f t="shared" si="9"/>
        <v>0</v>
      </c>
      <c r="AC127" s="18">
        <f t="shared" si="10"/>
        <v>0</v>
      </c>
      <c r="AD127" s="107">
        <f t="shared" si="11"/>
        <v>125</v>
      </c>
    </row>
    <row r="128" spans="1:30" ht="16.5">
      <c r="A128" s="65"/>
      <c r="B128" s="65"/>
      <c r="C128" s="40"/>
      <c r="D128" s="12"/>
      <c r="E128" s="11"/>
      <c r="F128" s="130"/>
      <c r="G128" s="17"/>
      <c r="H128" s="16"/>
      <c r="I128" s="17"/>
      <c r="J128" s="48"/>
      <c r="K128" s="49"/>
      <c r="L128" s="37"/>
      <c r="M128" s="18"/>
      <c r="N128" s="89"/>
      <c r="O128" s="90"/>
      <c r="P128" s="16"/>
      <c r="Q128" s="17"/>
      <c r="R128" s="16"/>
      <c r="S128" s="18"/>
      <c r="T128" s="90"/>
      <c r="U128" s="90"/>
      <c r="V128" s="39"/>
      <c r="W128" s="18"/>
      <c r="X128" s="39"/>
      <c r="Y128" s="17"/>
      <c r="Z128" s="16"/>
      <c r="AA128" s="17"/>
      <c r="AB128" s="106">
        <f t="shared" si="9"/>
        <v>0</v>
      </c>
      <c r="AC128" s="18">
        <f t="shared" si="10"/>
        <v>0</v>
      </c>
      <c r="AD128" s="107">
        <f t="shared" si="11"/>
        <v>126</v>
      </c>
    </row>
    <row r="129" spans="1:30" ht="16.5">
      <c r="A129" s="65"/>
      <c r="B129" s="65"/>
      <c r="C129" s="40"/>
      <c r="D129" s="12"/>
      <c r="E129" s="11"/>
      <c r="F129" s="130"/>
      <c r="G129" s="17"/>
      <c r="H129" s="16"/>
      <c r="I129" s="17"/>
      <c r="J129" s="48"/>
      <c r="K129" s="49"/>
      <c r="L129" s="37"/>
      <c r="M129" s="18"/>
      <c r="N129" s="89"/>
      <c r="O129" s="90"/>
      <c r="P129" s="16"/>
      <c r="Q129" s="17"/>
      <c r="R129" s="16"/>
      <c r="S129" s="18"/>
      <c r="T129" s="90"/>
      <c r="U129" s="90"/>
      <c r="V129" s="39"/>
      <c r="W129" s="18"/>
      <c r="X129" s="39"/>
      <c r="Y129" s="17"/>
      <c r="Z129" s="16"/>
      <c r="AA129" s="17"/>
      <c r="AB129" s="106">
        <f t="shared" si="9"/>
        <v>0</v>
      </c>
      <c r="AC129" s="18">
        <f t="shared" si="10"/>
        <v>0</v>
      </c>
      <c r="AD129" s="107">
        <f t="shared" si="11"/>
        <v>127</v>
      </c>
    </row>
    <row r="130" spans="1:30" ht="16.5">
      <c r="A130" s="65"/>
      <c r="B130" s="65"/>
      <c r="C130" s="40"/>
      <c r="D130" s="12"/>
      <c r="E130" s="11"/>
      <c r="F130" s="130"/>
      <c r="G130" s="17"/>
      <c r="H130" s="16"/>
      <c r="I130" s="17"/>
      <c r="J130" s="48"/>
      <c r="K130" s="49"/>
      <c r="L130" s="37"/>
      <c r="M130" s="18"/>
      <c r="N130" s="89"/>
      <c r="O130" s="90"/>
      <c r="P130" s="16"/>
      <c r="Q130" s="17"/>
      <c r="R130" s="16"/>
      <c r="S130" s="18"/>
      <c r="T130" s="90"/>
      <c r="U130" s="90"/>
      <c r="V130" s="39"/>
      <c r="W130" s="18"/>
      <c r="X130" s="39"/>
      <c r="Y130" s="17"/>
      <c r="Z130" s="16"/>
      <c r="AA130" s="17"/>
      <c r="AB130" s="106">
        <f t="shared" si="9"/>
        <v>0</v>
      </c>
      <c r="AC130" s="18">
        <f t="shared" si="10"/>
        <v>0</v>
      </c>
      <c r="AD130" s="107">
        <f t="shared" si="11"/>
        <v>128</v>
      </c>
    </row>
    <row r="131" spans="1:30" ht="16.5">
      <c r="A131" s="65"/>
      <c r="B131" s="65"/>
      <c r="C131" s="40"/>
      <c r="D131" s="12"/>
      <c r="E131" s="11"/>
      <c r="F131" s="130"/>
      <c r="G131" s="17"/>
      <c r="H131" s="16"/>
      <c r="I131" s="17"/>
      <c r="J131" s="48"/>
      <c r="K131" s="49"/>
      <c r="L131" s="37"/>
      <c r="M131" s="18"/>
      <c r="N131" s="89"/>
      <c r="O131" s="90"/>
      <c r="P131" s="16"/>
      <c r="Q131" s="17"/>
      <c r="R131" s="16"/>
      <c r="S131" s="18"/>
      <c r="T131" s="90"/>
      <c r="U131" s="90"/>
      <c r="V131" s="39"/>
      <c r="W131" s="18"/>
      <c r="X131" s="39"/>
      <c r="Y131" s="17"/>
      <c r="Z131" s="16"/>
      <c r="AA131" s="17"/>
      <c r="AB131" s="106">
        <f t="shared" ref="AB131:AB138" si="12">G131+I131+K131+M131+O131+Q131+S131+AA131+U131+W131+Y131</f>
        <v>0</v>
      </c>
      <c r="AC131" s="18">
        <f t="shared" ref="AC131:AC138" si="13">G131+I131+K131+M131+O131+Q131+S131+AA131+U131+W131+Y131</f>
        <v>0</v>
      </c>
      <c r="AD131" s="107">
        <f t="shared" si="11"/>
        <v>129</v>
      </c>
    </row>
    <row r="132" spans="1:30" ht="16.5">
      <c r="A132" s="65"/>
      <c r="B132" s="65"/>
      <c r="C132" s="40"/>
      <c r="D132" s="12"/>
      <c r="E132" s="11"/>
      <c r="F132" s="130"/>
      <c r="G132" s="17"/>
      <c r="H132" s="16"/>
      <c r="I132" s="17"/>
      <c r="J132" s="48"/>
      <c r="K132" s="49"/>
      <c r="L132" s="37"/>
      <c r="M132" s="18"/>
      <c r="N132" s="89"/>
      <c r="O132" s="90"/>
      <c r="P132" s="16"/>
      <c r="Q132" s="17"/>
      <c r="R132" s="16"/>
      <c r="S132" s="18"/>
      <c r="T132" s="90"/>
      <c r="U132" s="90"/>
      <c r="V132" s="39"/>
      <c r="W132" s="18"/>
      <c r="X132" s="39"/>
      <c r="Y132" s="17"/>
      <c r="Z132" s="16"/>
      <c r="AA132" s="17"/>
      <c r="AB132" s="106">
        <f t="shared" si="12"/>
        <v>0</v>
      </c>
      <c r="AC132" s="18">
        <f t="shared" si="13"/>
        <v>0</v>
      </c>
      <c r="AD132" s="107">
        <f t="shared" ref="AD132:AD138" si="14">AD131+1</f>
        <v>130</v>
      </c>
    </row>
    <row r="133" spans="1:30" ht="16.5">
      <c r="A133" s="65"/>
      <c r="B133" s="65"/>
      <c r="C133" s="40"/>
      <c r="D133" s="12"/>
      <c r="E133" s="11"/>
      <c r="F133" s="130"/>
      <c r="G133" s="17"/>
      <c r="H133" s="16"/>
      <c r="I133" s="17"/>
      <c r="J133" s="48"/>
      <c r="K133" s="49"/>
      <c r="L133" s="37"/>
      <c r="M133" s="18"/>
      <c r="N133" s="89"/>
      <c r="O133" s="90"/>
      <c r="P133" s="16"/>
      <c r="Q133" s="17"/>
      <c r="R133" s="16"/>
      <c r="S133" s="18"/>
      <c r="T133" s="90"/>
      <c r="U133" s="90"/>
      <c r="V133" s="39"/>
      <c r="W133" s="18"/>
      <c r="X133" s="39"/>
      <c r="Y133" s="17"/>
      <c r="Z133" s="16"/>
      <c r="AA133" s="17"/>
      <c r="AB133" s="106">
        <f t="shared" si="12"/>
        <v>0</v>
      </c>
      <c r="AC133" s="18">
        <f t="shared" si="13"/>
        <v>0</v>
      </c>
      <c r="AD133" s="107">
        <f t="shared" si="14"/>
        <v>131</v>
      </c>
    </row>
    <row r="134" spans="1:30" ht="16.5">
      <c r="A134" s="65"/>
      <c r="B134" s="65"/>
      <c r="C134" s="40"/>
      <c r="D134" s="12"/>
      <c r="E134" s="11"/>
      <c r="F134" s="130"/>
      <c r="G134" s="17"/>
      <c r="H134" s="16"/>
      <c r="I134" s="17"/>
      <c r="J134" s="48"/>
      <c r="K134" s="49"/>
      <c r="L134" s="37"/>
      <c r="M134" s="18"/>
      <c r="N134" s="89"/>
      <c r="O134" s="90"/>
      <c r="P134" s="16"/>
      <c r="Q134" s="17"/>
      <c r="R134" s="16"/>
      <c r="S134" s="18"/>
      <c r="T134" s="90"/>
      <c r="U134" s="90"/>
      <c r="V134" s="39"/>
      <c r="W134" s="18"/>
      <c r="X134" s="39"/>
      <c r="Y134" s="17"/>
      <c r="Z134" s="16"/>
      <c r="AA134" s="17"/>
      <c r="AB134" s="106">
        <f t="shared" si="12"/>
        <v>0</v>
      </c>
      <c r="AC134" s="18">
        <f t="shared" si="13"/>
        <v>0</v>
      </c>
      <c r="AD134" s="107">
        <f t="shared" si="14"/>
        <v>132</v>
      </c>
    </row>
    <row r="135" spans="1:30" ht="16.5">
      <c r="A135" s="65"/>
      <c r="B135" s="65"/>
      <c r="C135" s="40"/>
      <c r="D135" s="12"/>
      <c r="E135" s="11"/>
      <c r="F135" s="130"/>
      <c r="G135" s="17"/>
      <c r="H135" s="16"/>
      <c r="I135" s="17"/>
      <c r="J135" s="48"/>
      <c r="K135" s="49"/>
      <c r="L135" s="37"/>
      <c r="M135" s="18"/>
      <c r="N135" s="89"/>
      <c r="O135" s="90"/>
      <c r="P135" s="16"/>
      <c r="Q135" s="17"/>
      <c r="R135" s="16"/>
      <c r="S135" s="18"/>
      <c r="T135" s="90"/>
      <c r="U135" s="90"/>
      <c r="V135" s="39"/>
      <c r="W135" s="18"/>
      <c r="X135" s="39"/>
      <c r="Y135" s="17"/>
      <c r="Z135" s="16"/>
      <c r="AA135" s="17"/>
      <c r="AB135" s="106">
        <f t="shared" si="12"/>
        <v>0</v>
      </c>
      <c r="AC135" s="18">
        <f t="shared" si="13"/>
        <v>0</v>
      </c>
      <c r="AD135" s="107">
        <f t="shared" si="14"/>
        <v>133</v>
      </c>
    </row>
    <row r="136" spans="1:30" ht="16.5">
      <c r="A136" s="65"/>
      <c r="B136" s="65"/>
      <c r="C136" s="40"/>
      <c r="D136" s="12"/>
      <c r="E136" s="11"/>
      <c r="F136" s="130"/>
      <c r="G136" s="17"/>
      <c r="H136" s="16"/>
      <c r="I136" s="17"/>
      <c r="J136" s="48"/>
      <c r="K136" s="49"/>
      <c r="L136" s="37"/>
      <c r="M136" s="18"/>
      <c r="N136" s="89"/>
      <c r="O136" s="90"/>
      <c r="P136" s="16"/>
      <c r="Q136" s="17"/>
      <c r="R136" s="16"/>
      <c r="S136" s="18"/>
      <c r="T136" s="90"/>
      <c r="U136" s="90"/>
      <c r="V136" s="39"/>
      <c r="W136" s="18"/>
      <c r="X136" s="39"/>
      <c r="Y136" s="17"/>
      <c r="Z136" s="16"/>
      <c r="AA136" s="17"/>
      <c r="AB136" s="106">
        <f t="shared" si="12"/>
        <v>0</v>
      </c>
      <c r="AC136" s="18">
        <f t="shared" si="13"/>
        <v>0</v>
      </c>
      <c r="AD136" s="107">
        <f t="shared" si="14"/>
        <v>134</v>
      </c>
    </row>
    <row r="137" spans="1:30" ht="16.5">
      <c r="A137" s="65"/>
      <c r="B137" s="65"/>
      <c r="C137" s="40"/>
      <c r="D137" s="12"/>
      <c r="E137" s="11"/>
      <c r="F137" s="130"/>
      <c r="G137" s="17"/>
      <c r="H137" s="16"/>
      <c r="I137" s="17"/>
      <c r="J137" s="48"/>
      <c r="K137" s="49"/>
      <c r="L137" s="37"/>
      <c r="M137" s="18"/>
      <c r="N137" s="89"/>
      <c r="O137" s="90"/>
      <c r="P137" s="16"/>
      <c r="Q137" s="17"/>
      <c r="R137" s="16"/>
      <c r="S137" s="18"/>
      <c r="T137" s="90"/>
      <c r="U137" s="90"/>
      <c r="V137" s="39"/>
      <c r="W137" s="18"/>
      <c r="X137" s="39"/>
      <c r="Y137" s="17"/>
      <c r="Z137" s="16"/>
      <c r="AA137" s="17"/>
      <c r="AB137" s="106">
        <f t="shared" si="12"/>
        <v>0</v>
      </c>
      <c r="AC137" s="18">
        <f t="shared" si="13"/>
        <v>0</v>
      </c>
      <c r="AD137" s="107">
        <f t="shared" si="14"/>
        <v>135</v>
      </c>
    </row>
    <row r="138" spans="1:30" ht="16.5">
      <c r="A138" s="65"/>
      <c r="B138" s="65"/>
      <c r="C138" s="40"/>
      <c r="D138" s="12"/>
      <c r="E138" s="11"/>
      <c r="F138" s="130"/>
      <c r="G138" s="17"/>
      <c r="H138" s="16"/>
      <c r="I138" s="17"/>
      <c r="J138" s="48"/>
      <c r="K138" s="49"/>
      <c r="L138" s="37"/>
      <c r="M138" s="18"/>
      <c r="N138" s="89"/>
      <c r="O138" s="90"/>
      <c r="P138" s="16"/>
      <c r="Q138" s="17"/>
      <c r="R138" s="16"/>
      <c r="S138" s="18"/>
      <c r="T138" s="90"/>
      <c r="U138" s="90"/>
      <c r="V138" s="39"/>
      <c r="W138" s="18"/>
      <c r="X138" s="39"/>
      <c r="Y138" s="17"/>
      <c r="Z138" s="16"/>
      <c r="AA138" s="17"/>
      <c r="AB138" s="106">
        <f t="shared" si="12"/>
        <v>0</v>
      </c>
      <c r="AC138" s="18">
        <f t="shared" si="13"/>
        <v>0</v>
      </c>
      <c r="AD138" s="107">
        <f t="shared" si="14"/>
        <v>136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D30:D60 D62:D138 C3:D13 C15:D17 C19:D21 C23:D26 C28:D28 C30:C138">
    <cfRule type="expression" dxfId="545" priority="61" stopIfTrue="1">
      <formula>$I3="F"</formula>
    </cfRule>
    <cfRule type="expression" dxfId="544" priority="62" stopIfTrue="1">
      <formula>$I3="M"</formula>
    </cfRule>
  </conditionalFormatting>
  <conditionalFormatting sqref="D30:D60 D62:D138 C3:D13 C15:D17 C19:D21 C23:D26 C28:D28 C30:C138">
    <cfRule type="expression" dxfId="543" priority="59" stopIfTrue="1">
      <formula>$I3="F"</formula>
    </cfRule>
    <cfRule type="expression" dxfId="542" priority="60" stopIfTrue="1">
      <formula>$I3="M"</formula>
    </cfRule>
  </conditionalFormatting>
  <conditionalFormatting sqref="D30:D60 D62:D138 C3:D13 C15:D17 C19:D21 C23:D26 C28:D28 C30:C138">
    <cfRule type="expression" dxfId="541" priority="57" stopIfTrue="1">
      <formula>$I3="F"</formula>
    </cfRule>
    <cfRule type="expression" dxfId="540" priority="58" stopIfTrue="1">
      <formula>$I3="M"</formula>
    </cfRule>
  </conditionalFormatting>
  <conditionalFormatting sqref="C3:C13 C15:C17 C19:C21 C23:C26 C28 C30:C138">
    <cfRule type="expression" dxfId="539" priority="55" stopIfTrue="1">
      <formula>$J3="F"</formula>
    </cfRule>
    <cfRule type="expression" dxfId="538" priority="56" stopIfTrue="1">
      <formula>$J3="M"</formula>
    </cfRule>
  </conditionalFormatting>
  <conditionalFormatting sqref="D30:D60 D62:D138 C3:D13 C15:D17 C19:D21 C23:D26 C28:D28 C30:C138">
    <cfRule type="expression" dxfId="537" priority="53" stopIfTrue="1">
      <formula>$J3="F"</formula>
    </cfRule>
    <cfRule type="expression" dxfId="536" priority="54" stopIfTrue="1">
      <formula>$J3="M"</formula>
    </cfRule>
  </conditionalFormatting>
  <conditionalFormatting sqref="C3:C13 C15:C17 C19:C21 C23:C26 C28 C30:C138">
    <cfRule type="expression" dxfId="535" priority="51" stopIfTrue="1">
      <formula>$J3="F"</formula>
    </cfRule>
    <cfRule type="expression" dxfId="534" priority="52" stopIfTrue="1">
      <formula>$J3="M"</formula>
    </cfRule>
  </conditionalFormatting>
  <conditionalFormatting sqref="D30:D60 D62:D138 C3:D13 C15:D17 C19:D21 C23:D26 C28:D28 C30:C138">
    <cfRule type="expression" dxfId="533" priority="49" stopIfTrue="1">
      <formula>$J3="F"</formula>
    </cfRule>
    <cfRule type="expression" dxfId="532" priority="50" stopIfTrue="1">
      <formula>$J3="M"</formula>
    </cfRule>
  </conditionalFormatting>
  <conditionalFormatting sqref="E60:E138 E58 E47:E53">
    <cfRule type="expression" dxfId="531" priority="41" stopIfTrue="1">
      <formula>$I47="F"</formula>
    </cfRule>
    <cfRule type="expression" dxfId="530" priority="42" stopIfTrue="1">
      <formula>$I47="M"</formula>
    </cfRule>
  </conditionalFormatting>
  <conditionalFormatting sqref="E60:E138 E58 E47:E53">
    <cfRule type="expression" dxfId="529" priority="39" stopIfTrue="1">
      <formula>$I47="F"</formula>
    </cfRule>
    <cfRule type="expression" dxfId="528" priority="40" stopIfTrue="1">
      <formula>$I47="M"</formula>
    </cfRule>
  </conditionalFormatting>
  <conditionalFormatting sqref="E60:E138 E58 E47:E53">
    <cfRule type="expression" dxfId="527" priority="37" stopIfTrue="1">
      <formula>$I47="F"</formula>
    </cfRule>
    <cfRule type="expression" dxfId="526" priority="38" stopIfTrue="1">
      <formula>$I47="M"</formula>
    </cfRule>
  </conditionalFormatting>
  <conditionalFormatting sqref="E60:E138 E58 E47:E53">
    <cfRule type="expression" dxfId="525" priority="35" stopIfTrue="1">
      <formula>$J47="F"</formula>
    </cfRule>
    <cfRule type="expression" dxfId="524" priority="36" stopIfTrue="1">
      <formula>$J47="M"</formula>
    </cfRule>
  </conditionalFormatting>
  <conditionalFormatting sqref="E60:E138 E58 E47:E53">
    <cfRule type="expression" dxfId="523" priority="33" stopIfTrue="1">
      <formula>$J47="F"</formula>
    </cfRule>
    <cfRule type="expression" dxfId="522" priority="34" stopIfTrue="1">
      <formula>$J47="M"</formula>
    </cfRule>
  </conditionalFormatting>
  <conditionalFormatting sqref="C28:D28 C30:D35 C25:D26">
    <cfRule type="expression" dxfId="521" priority="25" stopIfTrue="1">
      <formula>$I25="F"</formula>
    </cfRule>
    <cfRule type="expression" dxfId="520" priority="26" stopIfTrue="1">
      <formula>$I25="M"</formula>
    </cfRule>
  </conditionalFormatting>
  <conditionalFormatting sqref="C30:C35 C25:C26 C28 D34:D35">
    <cfRule type="expression" dxfId="519" priority="23" stopIfTrue="1">
      <formula>$J25="F"</formula>
    </cfRule>
    <cfRule type="expression" dxfId="518" priority="24" stopIfTrue="1">
      <formula>$J25="M"</formula>
    </cfRule>
  </conditionalFormatting>
  <conditionalFormatting sqref="C28:D28 C30:D33 C25:D26">
    <cfRule type="expression" dxfId="517" priority="21" stopIfTrue="1">
      <formula>$J25="F"</formula>
    </cfRule>
    <cfRule type="expression" dxfId="516" priority="22" stopIfTrue="1">
      <formula>$J25="M"</formula>
    </cfRule>
  </conditionalFormatting>
  <conditionalFormatting sqref="C28:D28 C30:D33 C25:D26">
    <cfRule type="expression" dxfId="515" priority="19" stopIfTrue="1">
      <formula>$I25="F"</formula>
    </cfRule>
    <cfRule type="expression" dxfId="514" priority="20" stopIfTrue="1">
      <formula>$I25="M"</formula>
    </cfRule>
  </conditionalFormatting>
  <conditionalFormatting sqref="C25:C26 C28 C30:C33">
    <cfRule type="expression" dxfId="513" priority="17" stopIfTrue="1">
      <formula>$J25="F"</formula>
    </cfRule>
    <cfRule type="expression" dxfId="512" priority="18" stopIfTrue="1">
      <formula>$J25="M"</formula>
    </cfRule>
  </conditionalFormatting>
  <conditionalFormatting sqref="C28:D28 C30:D33 C25:D26">
    <cfRule type="expression" dxfId="511" priority="15" stopIfTrue="1">
      <formula>$J25="F"</formula>
    </cfRule>
    <cfRule type="expression" dxfId="510" priority="16" stopIfTrue="1">
      <formula>$J25="M"</formula>
    </cfRule>
  </conditionalFormatting>
  <conditionalFormatting sqref="C28:D28 C30:D33 C25:D26">
    <cfRule type="expression" dxfId="509" priority="13" stopIfTrue="1">
      <formula>$I25="F"</formula>
    </cfRule>
    <cfRule type="expression" dxfId="508" priority="14" stopIfTrue="1">
      <formula>$I25="M"</formula>
    </cfRule>
  </conditionalFormatting>
  <conditionalFormatting sqref="C30:C33 C25:C26 C28 D33">
    <cfRule type="expression" dxfId="507" priority="11" stopIfTrue="1">
      <formula>$J25="F"</formula>
    </cfRule>
    <cfRule type="expression" dxfId="506" priority="12" stopIfTrue="1">
      <formula>$J25="M"</formula>
    </cfRule>
  </conditionalFormatting>
  <conditionalFormatting sqref="C28:D28 C30:D32 C25:D26">
    <cfRule type="expression" dxfId="505" priority="9" stopIfTrue="1">
      <formula>$J25="F"</formula>
    </cfRule>
    <cfRule type="expression" dxfId="504" priority="10" stopIfTrue="1">
      <formula>$J25="M"</formula>
    </cfRule>
  </conditionalFormatting>
  <conditionalFormatting sqref="E45:E46 E43">
    <cfRule type="expression" dxfId="503" priority="63" stopIfTrue="1">
      <formula>$I21="F"</formula>
    </cfRule>
    <cfRule type="expression" dxfId="502" priority="64" stopIfTrue="1">
      <formula>$I21="M"</formula>
    </cfRule>
  </conditionalFormatting>
  <conditionalFormatting sqref="E45:E46 E43">
    <cfRule type="expression" dxfId="501" priority="75" stopIfTrue="1">
      <formula>$J21="F"</formula>
    </cfRule>
    <cfRule type="expression" dxfId="500" priority="76" stopIfTrue="1">
      <formula>$J21="M"</formula>
    </cfRule>
  </conditionalFormatting>
  <conditionalFormatting sqref="B23:B24 B21">
    <cfRule type="expression" dxfId="499" priority="7" stopIfTrue="1">
      <formula>$I1048575="F"</formula>
    </cfRule>
    <cfRule type="expression" dxfId="498" priority="8" stopIfTrue="1">
      <formula>$I1048575="M"</formula>
    </cfRule>
  </conditionalFormatting>
  <conditionalFormatting sqref="B23:B24 B21">
    <cfRule type="expression" dxfId="497" priority="5" stopIfTrue="1">
      <formula>$J1048575="F"</formula>
    </cfRule>
    <cfRule type="expression" dxfId="496" priority="6" stopIfTrue="1">
      <formula>$J1048575="M"</formula>
    </cfRule>
  </conditionalFormatting>
  <conditionalFormatting sqref="E32">
    <cfRule type="expression" dxfId="495" priority="3" stopIfTrue="1">
      <formula>$I32="F"</formula>
    </cfRule>
    <cfRule type="expression" dxfId="494" priority="4" stopIfTrue="1">
      <formula>$I32="M"</formula>
    </cfRule>
  </conditionalFormatting>
  <conditionalFormatting sqref="E32">
    <cfRule type="expression" dxfId="493" priority="1" stopIfTrue="1">
      <formula>$J32="F"</formula>
    </cfRule>
    <cfRule type="expression" dxfId="492" priority="2" stopIfTrue="1">
      <formula>$J32="M"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58"/>
  <sheetViews>
    <sheetView topLeftCell="C1" zoomScale="90" zoomScaleNormal="90" workbookViewId="0">
      <pane ySplit="2" topLeftCell="A15" activePane="bottomLeft" state="frozen"/>
      <selection pane="bottomLeft" activeCell="C39" sqref="A39:IV39"/>
    </sheetView>
  </sheetViews>
  <sheetFormatPr baseColWidth="10" defaultRowHeight="15"/>
  <cols>
    <col min="1" max="1" width="24" style="77" bestFit="1" customWidth="1"/>
    <col min="2" max="2" width="14" style="77" bestFit="1" customWidth="1"/>
    <col min="3" max="3" width="19" style="77" bestFit="1" customWidth="1"/>
    <col min="4" max="4" width="10.28515625" style="77" bestFit="1" customWidth="1"/>
    <col min="5" max="5" width="32.140625" style="77" bestFit="1" customWidth="1"/>
    <col min="6" max="6" width="4.42578125" style="143" bestFit="1" customWidth="1"/>
    <col min="7" max="7" width="7.28515625" style="143" bestFit="1" customWidth="1"/>
    <col min="8" max="8" width="4.140625" style="77" bestFit="1" customWidth="1"/>
    <col min="9" max="9" width="7.28515625" style="77" bestFit="1" customWidth="1"/>
    <col min="10" max="10" width="4.140625" style="121" bestFit="1" customWidth="1"/>
    <col min="11" max="11" width="7.28515625" style="121" bestFit="1" customWidth="1"/>
    <col min="12" max="12" width="4.140625" style="77" bestFit="1" customWidth="1"/>
    <col min="13" max="13" width="7.28515625" style="77" bestFit="1" customWidth="1"/>
    <col min="14" max="14" width="4.140625" style="121" bestFit="1" customWidth="1"/>
    <col min="15" max="15" width="7.28515625" style="121" bestFit="1" customWidth="1"/>
    <col min="16" max="16" width="4" style="77" customWidth="1"/>
    <col min="17" max="17" width="7.28515625" style="77" bestFit="1" customWidth="1"/>
    <col min="18" max="18" width="4.140625" style="122" bestFit="1" customWidth="1"/>
    <col min="19" max="19" width="7.28515625" style="123" bestFit="1" customWidth="1"/>
    <col min="20" max="20" width="4.140625" style="121" bestFit="1" customWidth="1"/>
    <col min="21" max="21" width="7.28515625" style="121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77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332</v>
      </c>
      <c r="C1" s="228" t="s">
        <v>130</v>
      </c>
      <c r="D1" s="228"/>
      <c r="E1" s="229"/>
      <c r="F1" s="230">
        <v>42694</v>
      </c>
      <c r="G1" s="240"/>
      <c r="H1" s="230">
        <v>42715</v>
      </c>
      <c r="I1" s="231"/>
      <c r="J1" s="238">
        <v>42750</v>
      </c>
      <c r="K1" s="239"/>
      <c r="L1" s="234">
        <v>42771</v>
      </c>
      <c r="M1" s="235"/>
      <c r="N1" s="238">
        <v>42813</v>
      </c>
      <c r="O1" s="239"/>
      <c r="P1" s="230">
        <v>42827</v>
      </c>
      <c r="Q1" s="231"/>
      <c r="R1" s="234">
        <v>42856</v>
      </c>
      <c r="S1" s="234"/>
      <c r="T1" s="238">
        <v>42875</v>
      </c>
      <c r="U1" s="238"/>
      <c r="V1" s="234">
        <v>42896</v>
      </c>
      <c r="W1" s="235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333</v>
      </c>
    </row>
    <row r="2" spans="1:31" ht="36">
      <c r="A2" s="98" t="s">
        <v>138</v>
      </c>
      <c r="B2" s="98" t="s">
        <v>139</v>
      </c>
      <c r="C2" s="99" t="s">
        <v>0</v>
      </c>
      <c r="D2" s="99" t="s">
        <v>1</v>
      </c>
      <c r="E2" s="100" t="s">
        <v>2</v>
      </c>
      <c r="F2" s="101" t="s">
        <v>6</v>
      </c>
      <c r="G2" s="172" t="s">
        <v>91</v>
      </c>
      <c r="H2" s="102" t="s">
        <v>6</v>
      </c>
      <c r="I2" s="17" t="s">
        <v>91</v>
      </c>
      <c r="J2" s="105" t="s">
        <v>6</v>
      </c>
      <c r="K2" s="90" t="s">
        <v>91</v>
      </c>
      <c r="L2" s="104" t="s">
        <v>6</v>
      </c>
      <c r="M2" s="18" t="s">
        <v>91</v>
      </c>
      <c r="N2" s="105" t="s">
        <v>6</v>
      </c>
      <c r="O2" s="90" t="s">
        <v>91</v>
      </c>
      <c r="P2" s="102" t="s">
        <v>6</v>
      </c>
      <c r="Q2" s="18" t="s">
        <v>91</v>
      </c>
      <c r="R2" s="102" t="s">
        <v>6</v>
      </c>
      <c r="S2" s="18" t="s">
        <v>91</v>
      </c>
      <c r="T2" s="105" t="s">
        <v>6</v>
      </c>
      <c r="U2" s="90" t="s">
        <v>91</v>
      </c>
      <c r="V2" s="102" t="s">
        <v>6</v>
      </c>
      <c r="W2" s="18" t="s">
        <v>91</v>
      </c>
      <c r="X2" s="10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15" t="s">
        <v>465</v>
      </c>
      <c r="B3" s="96">
        <v>38943</v>
      </c>
      <c r="C3" s="115" t="s">
        <v>286</v>
      </c>
      <c r="D3" s="115" t="s">
        <v>466</v>
      </c>
      <c r="E3" s="115" t="s">
        <v>318</v>
      </c>
      <c r="F3" s="155">
        <v>1</v>
      </c>
      <c r="G3" s="173">
        <v>100</v>
      </c>
      <c r="H3" s="16">
        <v>1</v>
      </c>
      <c r="I3" s="17">
        <v>100</v>
      </c>
      <c r="J3" s="89"/>
      <c r="K3" s="90"/>
      <c r="L3" s="37">
        <v>1</v>
      </c>
      <c r="M3" s="18">
        <v>100</v>
      </c>
      <c r="N3" s="89"/>
      <c r="O3" s="90"/>
      <c r="P3" s="16"/>
      <c r="Q3" s="17"/>
      <c r="R3" s="16"/>
      <c r="S3" s="18"/>
      <c r="T3" s="90"/>
      <c r="U3" s="90"/>
      <c r="V3" s="39"/>
      <c r="W3" s="18"/>
      <c r="X3" s="39"/>
      <c r="Y3" s="17"/>
      <c r="Z3" s="16"/>
      <c r="AA3" s="17"/>
      <c r="AB3" s="106">
        <f t="shared" ref="AB3:AB34" si="0">G3+I3+K3+M3+O3+Q3+S3+AA3+U3+W3+Y3</f>
        <v>300</v>
      </c>
      <c r="AC3" s="18">
        <f t="shared" ref="AC3:AC34" si="1">G3+I3+K3+M3+O3+Q3+S3+AA3+U3+W3+Y3</f>
        <v>300</v>
      </c>
      <c r="AD3" s="107">
        <v>1</v>
      </c>
      <c r="AE3" s="24">
        <v>3</v>
      </c>
    </row>
    <row r="4" spans="1:31" ht="16.5">
      <c r="A4" s="115" t="s">
        <v>463</v>
      </c>
      <c r="B4" s="96">
        <v>38833</v>
      </c>
      <c r="C4" s="158" t="s">
        <v>464</v>
      </c>
      <c r="D4" s="115" t="s">
        <v>61</v>
      </c>
      <c r="E4" s="115" t="s">
        <v>318</v>
      </c>
      <c r="F4" s="155">
        <v>1</v>
      </c>
      <c r="G4" s="173">
        <v>100</v>
      </c>
      <c r="H4" s="16">
        <v>3</v>
      </c>
      <c r="I4" s="17">
        <v>65</v>
      </c>
      <c r="J4" s="89"/>
      <c r="K4" s="90"/>
      <c r="L4" s="37">
        <v>2</v>
      </c>
      <c r="M4" s="18">
        <v>80</v>
      </c>
      <c r="N4" s="89"/>
      <c r="O4" s="90"/>
      <c r="P4" s="16"/>
      <c r="Q4" s="17"/>
      <c r="R4" s="16"/>
      <c r="S4" s="18"/>
      <c r="T4" s="90"/>
      <c r="U4" s="90"/>
      <c r="V4" s="39"/>
      <c r="W4" s="18"/>
      <c r="X4" s="39"/>
      <c r="Y4" s="17"/>
      <c r="Z4" s="16"/>
      <c r="AA4" s="17"/>
      <c r="AB4" s="106">
        <f t="shared" si="0"/>
        <v>245</v>
      </c>
      <c r="AC4" s="18">
        <f t="shared" si="1"/>
        <v>245</v>
      </c>
      <c r="AD4" s="107">
        <f t="shared" ref="AD4:AD35" si="2">AD3+1</f>
        <v>2</v>
      </c>
      <c r="AE4" s="24">
        <v>3</v>
      </c>
    </row>
    <row r="5" spans="1:31" ht="16.5">
      <c r="A5" s="53" t="s">
        <v>637</v>
      </c>
      <c r="B5" s="166">
        <v>38875</v>
      </c>
      <c r="C5" s="82" t="s">
        <v>848</v>
      </c>
      <c r="D5" s="82" t="s">
        <v>639</v>
      </c>
      <c r="E5" s="82" t="s">
        <v>318</v>
      </c>
      <c r="F5" s="155">
        <v>16</v>
      </c>
      <c r="G5" s="172">
        <v>29</v>
      </c>
      <c r="H5" s="16">
        <v>2</v>
      </c>
      <c r="I5" s="17">
        <v>80</v>
      </c>
      <c r="J5" s="89"/>
      <c r="K5" s="90"/>
      <c r="L5" s="37">
        <v>1</v>
      </c>
      <c r="M5" s="18">
        <v>100</v>
      </c>
      <c r="N5" s="89"/>
      <c r="O5" s="90"/>
      <c r="P5" s="16"/>
      <c r="Q5" s="17"/>
      <c r="R5" s="16"/>
      <c r="S5" s="18"/>
      <c r="T5" s="90"/>
      <c r="U5" s="90"/>
      <c r="V5" s="39"/>
      <c r="W5" s="18"/>
      <c r="X5" s="39"/>
      <c r="Y5" s="17"/>
      <c r="Z5" s="16"/>
      <c r="AA5" s="17"/>
      <c r="AB5" s="106">
        <f t="shared" si="0"/>
        <v>209</v>
      </c>
      <c r="AC5" s="18">
        <f t="shared" si="1"/>
        <v>209</v>
      </c>
      <c r="AD5" s="107">
        <f t="shared" si="2"/>
        <v>3</v>
      </c>
      <c r="AE5" s="24">
        <v>3</v>
      </c>
    </row>
    <row r="6" spans="1:31" ht="16.5">
      <c r="A6" s="115" t="s">
        <v>182</v>
      </c>
      <c r="B6" s="96" t="s">
        <v>467</v>
      </c>
      <c r="C6" s="115" t="s">
        <v>170</v>
      </c>
      <c r="D6" s="115" t="s">
        <v>171</v>
      </c>
      <c r="E6" s="115" t="s">
        <v>1016</v>
      </c>
      <c r="F6" s="155">
        <v>2</v>
      </c>
      <c r="G6" s="173">
        <v>80</v>
      </c>
      <c r="H6" s="16">
        <v>5</v>
      </c>
      <c r="I6" s="17">
        <v>50</v>
      </c>
      <c r="J6" s="89"/>
      <c r="K6" s="90"/>
      <c r="L6" s="37">
        <v>3</v>
      </c>
      <c r="M6" s="18">
        <v>65</v>
      </c>
      <c r="N6" s="89"/>
      <c r="O6" s="90"/>
      <c r="P6" s="16"/>
      <c r="Q6" s="17"/>
      <c r="R6" s="16"/>
      <c r="S6" s="18"/>
      <c r="T6" s="90"/>
      <c r="U6" s="90"/>
      <c r="V6" s="39"/>
      <c r="W6" s="18"/>
      <c r="X6" s="39"/>
      <c r="Y6" s="17"/>
      <c r="Z6" s="16"/>
      <c r="AA6" s="17"/>
      <c r="AB6" s="106">
        <f t="shared" si="0"/>
        <v>195</v>
      </c>
      <c r="AC6" s="18">
        <f t="shared" si="1"/>
        <v>195</v>
      </c>
      <c r="AD6" s="107">
        <f t="shared" si="2"/>
        <v>4</v>
      </c>
      <c r="AE6" s="24">
        <v>3</v>
      </c>
    </row>
    <row r="7" spans="1:31" ht="16.5">
      <c r="A7" s="115" t="s">
        <v>472</v>
      </c>
      <c r="B7" s="96">
        <v>39201</v>
      </c>
      <c r="C7" s="115" t="s">
        <v>172</v>
      </c>
      <c r="D7" s="115" t="s">
        <v>473</v>
      </c>
      <c r="E7" s="115" t="s">
        <v>374</v>
      </c>
      <c r="F7" s="155">
        <v>3</v>
      </c>
      <c r="G7" s="173">
        <v>65</v>
      </c>
      <c r="H7" s="16">
        <v>7</v>
      </c>
      <c r="I7" s="17">
        <v>46</v>
      </c>
      <c r="J7" s="89"/>
      <c r="K7" s="90"/>
      <c r="L7" s="37">
        <v>4</v>
      </c>
      <c r="M7" s="18">
        <v>55</v>
      </c>
      <c r="N7" s="89"/>
      <c r="O7" s="90"/>
      <c r="P7" s="16"/>
      <c r="Q7" s="17"/>
      <c r="R7" s="16"/>
      <c r="S7" s="18"/>
      <c r="T7" s="90"/>
      <c r="U7" s="90"/>
      <c r="V7" s="39"/>
      <c r="W7" s="18"/>
      <c r="X7" s="39"/>
      <c r="Y7" s="17"/>
      <c r="Z7" s="16"/>
      <c r="AA7" s="17"/>
      <c r="AB7" s="106">
        <f t="shared" si="0"/>
        <v>166</v>
      </c>
      <c r="AC7" s="18">
        <f t="shared" si="1"/>
        <v>166</v>
      </c>
      <c r="AD7" s="107">
        <f t="shared" si="2"/>
        <v>5</v>
      </c>
      <c r="AE7" s="24">
        <v>3</v>
      </c>
    </row>
    <row r="8" spans="1:31" ht="16.5">
      <c r="A8" s="115" t="s">
        <v>184</v>
      </c>
      <c r="B8" s="96">
        <v>39342</v>
      </c>
      <c r="C8" s="115" t="s">
        <v>478</v>
      </c>
      <c r="D8" s="115" t="s">
        <v>179</v>
      </c>
      <c r="E8" s="115" t="s">
        <v>479</v>
      </c>
      <c r="F8" s="155">
        <v>5</v>
      </c>
      <c r="G8" s="173">
        <v>50</v>
      </c>
      <c r="H8" s="16">
        <v>4</v>
      </c>
      <c r="I8" s="17">
        <v>55</v>
      </c>
      <c r="J8" s="89"/>
      <c r="K8" s="90"/>
      <c r="L8" s="37">
        <v>6</v>
      </c>
      <c r="M8" s="18">
        <v>46</v>
      </c>
      <c r="N8" s="89"/>
      <c r="O8" s="90"/>
      <c r="P8" s="16"/>
      <c r="Q8" s="17"/>
      <c r="R8" s="16"/>
      <c r="S8" s="18"/>
      <c r="T8" s="90"/>
      <c r="U8" s="90"/>
      <c r="V8" s="39"/>
      <c r="W8" s="18"/>
      <c r="X8" s="39"/>
      <c r="Y8" s="17"/>
      <c r="Z8" s="16"/>
      <c r="AA8" s="17"/>
      <c r="AB8" s="106">
        <f t="shared" si="0"/>
        <v>151</v>
      </c>
      <c r="AC8" s="18">
        <f t="shared" si="1"/>
        <v>151</v>
      </c>
      <c r="AD8" s="107">
        <f t="shared" si="2"/>
        <v>6</v>
      </c>
      <c r="AE8" s="24">
        <v>3</v>
      </c>
    </row>
    <row r="9" spans="1:31" ht="16.5">
      <c r="A9" s="115" t="s">
        <v>468</v>
      </c>
      <c r="B9" s="96" t="s">
        <v>469</v>
      </c>
      <c r="C9" s="115" t="s">
        <v>303</v>
      </c>
      <c r="D9" s="115" t="s">
        <v>470</v>
      </c>
      <c r="E9" s="115" t="s">
        <v>1016</v>
      </c>
      <c r="F9" s="155">
        <v>2</v>
      </c>
      <c r="G9" s="173">
        <v>80</v>
      </c>
      <c r="H9" s="16"/>
      <c r="I9" s="17"/>
      <c r="J9" s="89"/>
      <c r="K9" s="90"/>
      <c r="L9" s="37">
        <v>3</v>
      </c>
      <c r="M9" s="18">
        <v>65</v>
      </c>
      <c r="N9" s="89"/>
      <c r="O9" s="90"/>
      <c r="P9" s="16"/>
      <c r="Q9" s="17"/>
      <c r="R9" s="16"/>
      <c r="S9" s="18"/>
      <c r="T9" s="90"/>
      <c r="U9" s="90"/>
      <c r="V9" s="39"/>
      <c r="W9" s="18"/>
      <c r="X9" s="39"/>
      <c r="Y9" s="17"/>
      <c r="Z9" s="16"/>
      <c r="AA9" s="17"/>
      <c r="AB9" s="106">
        <f t="shared" si="0"/>
        <v>145</v>
      </c>
      <c r="AC9" s="18">
        <f t="shared" si="1"/>
        <v>145</v>
      </c>
      <c r="AD9" s="107">
        <f t="shared" si="2"/>
        <v>7</v>
      </c>
      <c r="AE9" s="24">
        <v>2</v>
      </c>
    </row>
    <row r="10" spans="1:31" ht="16.5">
      <c r="A10" s="115" t="s">
        <v>476</v>
      </c>
      <c r="B10" s="96" t="s">
        <v>477</v>
      </c>
      <c r="C10" s="115" t="s">
        <v>60</v>
      </c>
      <c r="D10" s="115" t="s">
        <v>171</v>
      </c>
      <c r="E10" s="115" t="s">
        <v>353</v>
      </c>
      <c r="F10" s="155">
        <v>4</v>
      </c>
      <c r="G10" s="173">
        <v>55</v>
      </c>
      <c r="H10" s="16">
        <v>11</v>
      </c>
      <c r="I10" s="17">
        <v>38</v>
      </c>
      <c r="J10" s="89"/>
      <c r="K10" s="90"/>
      <c r="L10" s="37">
        <v>5</v>
      </c>
      <c r="M10" s="18">
        <v>50</v>
      </c>
      <c r="N10" s="89"/>
      <c r="O10" s="90"/>
      <c r="P10" s="16"/>
      <c r="Q10" s="17"/>
      <c r="R10" s="16"/>
      <c r="S10" s="18"/>
      <c r="T10" s="90"/>
      <c r="U10" s="90"/>
      <c r="V10" s="39"/>
      <c r="W10" s="18"/>
      <c r="X10" s="39"/>
      <c r="Y10" s="17"/>
      <c r="Z10" s="16"/>
      <c r="AA10" s="17"/>
      <c r="AB10" s="106">
        <f t="shared" si="0"/>
        <v>143</v>
      </c>
      <c r="AC10" s="18">
        <f t="shared" si="1"/>
        <v>143</v>
      </c>
      <c r="AD10" s="107">
        <f t="shared" si="2"/>
        <v>8</v>
      </c>
      <c r="AE10" s="24">
        <v>3</v>
      </c>
    </row>
    <row r="11" spans="1:31" ht="16.5">
      <c r="A11" s="115" t="s">
        <v>474</v>
      </c>
      <c r="B11" s="96" t="s">
        <v>475</v>
      </c>
      <c r="C11" s="115" t="s">
        <v>173</v>
      </c>
      <c r="D11" s="115" t="s">
        <v>174</v>
      </c>
      <c r="E11" s="115" t="s">
        <v>353</v>
      </c>
      <c r="F11" s="155">
        <v>4</v>
      </c>
      <c r="G11" s="173">
        <v>55</v>
      </c>
      <c r="H11" s="16">
        <v>12</v>
      </c>
      <c r="I11" s="17">
        <v>36</v>
      </c>
      <c r="J11" s="89"/>
      <c r="K11" s="90"/>
      <c r="L11" s="37">
        <v>5</v>
      </c>
      <c r="M11" s="18">
        <v>50</v>
      </c>
      <c r="N11" s="89"/>
      <c r="O11" s="90"/>
      <c r="P11" s="16"/>
      <c r="Q11" s="17"/>
      <c r="R11" s="16"/>
      <c r="S11" s="18"/>
      <c r="T11" s="90"/>
      <c r="U11" s="90"/>
      <c r="V11" s="39"/>
      <c r="W11" s="18"/>
      <c r="X11" s="39"/>
      <c r="Y11" s="17"/>
      <c r="Z11" s="16"/>
      <c r="AA11" s="17"/>
      <c r="AB11" s="106">
        <f t="shared" si="0"/>
        <v>141</v>
      </c>
      <c r="AC11" s="18">
        <f t="shared" si="1"/>
        <v>141</v>
      </c>
      <c r="AD11" s="107">
        <f t="shared" si="2"/>
        <v>9</v>
      </c>
      <c r="AE11" s="24">
        <v>3</v>
      </c>
    </row>
    <row r="12" spans="1:31" ht="16.5">
      <c r="A12" s="63"/>
      <c r="B12" s="203">
        <v>38783</v>
      </c>
      <c r="C12" s="173" t="s">
        <v>851</v>
      </c>
      <c r="D12" s="173" t="s">
        <v>852</v>
      </c>
      <c r="E12" s="173" t="s">
        <v>853</v>
      </c>
      <c r="F12" s="155"/>
      <c r="G12" s="172"/>
      <c r="H12" s="16">
        <v>10</v>
      </c>
      <c r="I12" s="17">
        <v>40</v>
      </c>
      <c r="J12" s="89"/>
      <c r="K12" s="90"/>
      <c r="L12" s="37">
        <v>2</v>
      </c>
      <c r="M12" s="18">
        <v>80</v>
      </c>
      <c r="N12" s="89"/>
      <c r="O12" s="90"/>
      <c r="P12" s="16"/>
      <c r="Q12" s="17"/>
      <c r="R12" s="16"/>
      <c r="S12" s="18"/>
      <c r="T12" s="90"/>
      <c r="U12" s="90"/>
      <c r="V12" s="39"/>
      <c r="W12" s="18"/>
      <c r="X12" s="39"/>
      <c r="Y12" s="17"/>
      <c r="Z12" s="16"/>
      <c r="AA12" s="17"/>
      <c r="AB12" s="106">
        <f t="shared" si="0"/>
        <v>120</v>
      </c>
      <c r="AC12" s="18">
        <f t="shared" si="1"/>
        <v>120</v>
      </c>
      <c r="AD12" s="107">
        <f t="shared" si="2"/>
        <v>10</v>
      </c>
      <c r="AE12" s="77">
        <v>2</v>
      </c>
    </row>
    <row r="13" spans="1:31" ht="16.5">
      <c r="A13" s="115" t="s">
        <v>471</v>
      </c>
      <c r="B13" s="96">
        <v>39307</v>
      </c>
      <c r="C13" s="115" t="s">
        <v>96</v>
      </c>
      <c r="D13" s="115" t="s">
        <v>78</v>
      </c>
      <c r="E13" s="115" t="s">
        <v>374</v>
      </c>
      <c r="F13" s="155">
        <v>3</v>
      </c>
      <c r="G13" s="173">
        <v>65</v>
      </c>
      <c r="H13" s="16"/>
      <c r="I13" s="17"/>
      <c r="J13" s="89"/>
      <c r="K13" s="90"/>
      <c r="L13" s="37">
        <v>4</v>
      </c>
      <c r="M13" s="18">
        <v>55</v>
      </c>
      <c r="N13" s="89"/>
      <c r="O13" s="90"/>
      <c r="P13" s="16"/>
      <c r="Q13" s="17"/>
      <c r="R13" s="16"/>
      <c r="S13" s="18"/>
      <c r="T13" s="90"/>
      <c r="U13" s="90"/>
      <c r="V13" s="39"/>
      <c r="W13" s="18"/>
      <c r="X13" s="39"/>
      <c r="Y13" s="17"/>
      <c r="Z13" s="16"/>
      <c r="AA13" s="17"/>
      <c r="AB13" s="106">
        <f t="shared" si="0"/>
        <v>120</v>
      </c>
      <c r="AC13" s="18">
        <f t="shared" si="1"/>
        <v>120</v>
      </c>
      <c r="AD13" s="107">
        <f t="shared" si="2"/>
        <v>11</v>
      </c>
      <c r="AE13" s="24">
        <v>2</v>
      </c>
    </row>
    <row r="14" spans="1:31" ht="16.5">
      <c r="A14" s="115"/>
      <c r="B14" s="55">
        <v>38718</v>
      </c>
      <c r="C14" s="115" t="s">
        <v>486</v>
      </c>
      <c r="D14" s="115" t="s">
        <v>487</v>
      </c>
      <c r="E14" s="115" t="s">
        <v>353</v>
      </c>
      <c r="F14" s="155">
        <v>7</v>
      </c>
      <c r="G14" s="173">
        <v>44</v>
      </c>
      <c r="H14" s="16">
        <v>19</v>
      </c>
      <c r="I14" s="17">
        <v>26</v>
      </c>
      <c r="J14" s="89"/>
      <c r="K14" s="90"/>
      <c r="L14" s="37">
        <v>9</v>
      </c>
      <c r="M14" s="18">
        <v>40</v>
      </c>
      <c r="N14" s="89"/>
      <c r="O14" s="90"/>
      <c r="P14" s="16"/>
      <c r="Q14" s="17"/>
      <c r="R14" s="16"/>
      <c r="S14" s="18"/>
      <c r="T14" s="90"/>
      <c r="U14" s="90"/>
      <c r="V14" s="39"/>
      <c r="W14" s="18"/>
      <c r="X14" s="39"/>
      <c r="Y14" s="17"/>
      <c r="Z14" s="16"/>
      <c r="AA14" s="17"/>
      <c r="AB14" s="106">
        <f t="shared" si="0"/>
        <v>110</v>
      </c>
      <c r="AC14" s="18">
        <f t="shared" si="1"/>
        <v>110</v>
      </c>
      <c r="AD14" s="107">
        <f t="shared" si="2"/>
        <v>12</v>
      </c>
      <c r="AE14" s="24">
        <v>3</v>
      </c>
    </row>
    <row r="15" spans="1:31" ht="16.5">
      <c r="A15" s="115" t="s">
        <v>537</v>
      </c>
      <c r="B15" s="96">
        <v>39428</v>
      </c>
      <c r="C15" s="171" t="s">
        <v>276</v>
      </c>
      <c r="D15" s="171" t="s">
        <v>283</v>
      </c>
      <c r="E15" s="115" t="s">
        <v>318</v>
      </c>
      <c r="F15" s="134">
        <v>12</v>
      </c>
      <c r="G15" s="172">
        <v>36</v>
      </c>
      <c r="H15" s="16">
        <v>16</v>
      </c>
      <c r="I15" s="17">
        <v>29</v>
      </c>
      <c r="J15" s="89"/>
      <c r="K15" s="90"/>
      <c r="L15" s="37">
        <v>7</v>
      </c>
      <c r="M15" s="18">
        <v>44</v>
      </c>
      <c r="N15" s="89"/>
      <c r="O15" s="90"/>
      <c r="P15" s="16"/>
      <c r="Q15" s="17"/>
      <c r="R15" s="16"/>
      <c r="S15" s="18"/>
      <c r="T15" s="90"/>
      <c r="U15" s="90"/>
      <c r="V15" s="39"/>
      <c r="W15" s="18"/>
      <c r="X15" s="39"/>
      <c r="Y15" s="17"/>
      <c r="Z15" s="16"/>
      <c r="AA15" s="17"/>
      <c r="AB15" s="106">
        <f t="shared" si="0"/>
        <v>109</v>
      </c>
      <c r="AC15" s="18">
        <f t="shared" si="1"/>
        <v>109</v>
      </c>
      <c r="AD15" s="107">
        <f t="shared" si="2"/>
        <v>13</v>
      </c>
      <c r="AE15" s="24">
        <v>3</v>
      </c>
    </row>
    <row r="16" spans="1:31" ht="16.5">
      <c r="A16" s="115" t="s">
        <v>484</v>
      </c>
      <c r="B16" s="96" t="s">
        <v>485</v>
      </c>
      <c r="C16" s="115" t="s">
        <v>77</v>
      </c>
      <c r="D16" s="115" t="s">
        <v>361</v>
      </c>
      <c r="E16" s="115" t="s">
        <v>353</v>
      </c>
      <c r="F16" s="155">
        <v>7</v>
      </c>
      <c r="G16" s="173">
        <v>44</v>
      </c>
      <c r="H16" s="16"/>
      <c r="I16" s="17"/>
      <c r="J16" s="89"/>
      <c r="K16" s="90"/>
      <c r="L16" s="37">
        <v>9</v>
      </c>
      <c r="M16" s="18">
        <v>40</v>
      </c>
      <c r="N16" s="89"/>
      <c r="O16" s="90"/>
      <c r="P16" s="16"/>
      <c r="Q16" s="17"/>
      <c r="R16" s="16"/>
      <c r="S16" s="18"/>
      <c r="T16" s="90"/>
      <c r="U16" s="90"/>
      <c r="V16" s="39"/>
      <c r="W16" s="18"/>
      <c r="X16" s="39"/>
      <c r="Y16" s="17"/>
      <c r="Z16" s="16"/>
      <c r="AA16" s="17"/>
      <c r="AB16" s="106">
        <f t="shared" si="0"/>
        <v>84</v>
      </c>
      <c r="AC16" s="18">
        <f t="shared" si="1"/>
        <v>84</v>
      </c>
      <c r="AD16" s="107">
        <f t="shared" si="2"/>
        <v>14</v>
      </c>
      <c r="AE16" s="24">
        <v>2</v>
      </c>
    </row>
    <row r="17" spans="1:31" ht="16.5">
      <c r="A17" s="65"/>
      <c r="B17" s="166">
        <v>39117</v>
      </c>
      <c r="C17" s="82" t="s">
        <v>849</v>
      </c>
      <c r="D17" s="82" t="s">
        <v>850</v>
      </c>
      <c r="E17" s="82" t="s">
        <v>318</v>
      </c>
      <c r="F17" s="155"/>
      <c r="G17" s="172"/>
      <c r="H17" s="16">
        <v>8</v>
      </c>
      <c r="I17" s="17">
        <v>44</v>
      </c>
      <c r="J17" s="89"/>
      <c r="K17" s="90"/>
      <c r="L17" s="37">
        <v>10</v>
      </c>
      <c r="M17" s="18">
        <v>38</v>
      </c>
      <c r="N17" s="89"/>
      <c r="O17" s="90"/>
      <c r="P17" s="16"/>
      <c r="Q17" s="17"/>
      <c r="R17" s="16"/>
      <c r="S17" s="18"/>
      <c r="T17" s="90"/>
      <c r="U17" s="90"/>
      <c r="V17" s="39"/>
      <c r="W17" s="18"/>
      <c r="X17" s="39"/>
      <c r="Y17" s="17"/>
      <c r="Z17" s="16"/>
      <c r="AA17" s="17"/>
      <c r="AB17" s="106">
        <f t="shared" si="0"/>
        <v>82</v>
      </c>
      <c r="AC17" s="18">
        <f t="shared" si="1"/>
        <v>82</v>
      </c>
      <c r="AD17" s="107">
        <f t="shared" si="2"/>
        <v>15</v>
      </c>
      <c r="AE17" s="57">
        <v>2</v>
      </c>
    </row>
    <row r="18" spans="1:31" ht="16.5">
      <c r="A18" s="115" t="s">
        <v>480</v>
      </c>
      <c r="B18" s="96">
        <v>39262</v>
      </c>
      <c r="C18" s="115" t="s">
        <v>90</v>
      </c>
      <c r="D18" s="115" t="s">
        <v>180</v>
      </c>
      <c r="E18" s="115" t="s">
        <v>479</v>
      </c>
      <c r="F18" s="155">
        <v>5</v>
      </c>
      <c r="G18" s="173">
        <v>50</v>
      </c>
      <c r="H18" s="16">
        <v>14</v>
      </c>
      <c r="I18" s="17">
        <v>32</v>
      </c>
      <c r="J18" s="89"/>
      <c r="K18" s="90"/>
      <c r="L18" s="37"/>
      <c r="M18" s="18"/>
      <c r="N18" s="89"/>
      <c r="O18" s="90"/>
      <c r="P18" s="16"/>
      <c r="Q18" s="17"/>
      <c r="R18" s="16"/>
      <c r="S18" s="18"/>
      <c r="T18" s="90"/>
      <c r="U18" s="90"/>
      <c r="V18" s="39"/>
      <c r="W18" s="18"/>
      <c r="X18" s="39"/>
      <c r="Y18" s="17"/>
      <c r="Z18" s="16"/>
      <c r="AA18" s="17"/>
      <c r="AB18" s="106">
        <f t="shared" si="0"/>
        <v>82</v>
      </c>
      <c r="AC18" s="18">
        <f t="shared" si="1"/>
        <v>82</v>
      </c>
      <c r="AD18" s="107">
        <f t="shared" si="2"/>
        <v>16</v>
      </c>
      <c r="AE18" s="24">
        <v>2</v>
      </c>
    </row>
    <row r="19" spans="1:31" ht="16.5">
      <c r="A19" s="115" t="s">
        <v>553</v>
      </c>
      <c r="B19" s="96" t="s">
        <v>554</v>
      </c>
      <c r="C19" s="171" t="s">
        <v>555</v>
      </c>
      <c r="D19" s="171" t="s">
        <v>152</v>
      </c>
      <c r="E19" s="115" t="s">
        <v>556</v>
      </c>
      <c r="F19" s="134">
        <v>17</v>
      </c>
      <c r="G19" s="172">
        <v>27</v>
      </c>
      <c r="H19" s="16">
        <v>9</v>
      </c>
      <c r="I19" s="17">
        <v>42</v>
      </c>
      <c r="J19" s="89"/>
      <c r="K19" s="90"/>
      <c r="L19" s="37"/>
      <c r="M19" s="18"/>
      <c r="N19" s="89"/>
      <c r="O19" s="90"/>
      <c r="P19" s="16"/>
      <c r="Q19" s="17"/>
      <c r="R19" s="16"/>
      <c r="S19" s="18"/>
      <c r="T19" s="90"/>
      <c r="U19" s="90"/>
      <c r="V19" s="39"/>
      <c r="W19" s="18"/>
      <c r="X19" s="39"/>
      <c r="Y19" s="17"/>
      <c r="Z19" s="16"/>
      <c r="AA19" s="17"/>
      <c r="AB19" s="106">
        <f t="shared" si="0"/>
        <v>69</v>
      </c>
      <c r="AC19" s="18">
        <f t="shared" si="1"/>
        <v>69</v>
      </c>
      <c r="AD19" s="107">
        <f t="shared" si="2"/>
        <v>17</v>
      </c>
      <c r="AE19" s="24">
        <v>2</v>
      </c>
    </row>
    <row r="20" spans="1:31" ht="16.5">
      <c r="A20" s="65"/>
      <c r="B20" s="166">
        <v>39083</v>
      </c>
      <c r="C20" s="82" t="s">
        <v>859</v>
      </c>
      <c r="D20" s="82" t="s">
        <v>860</v>
      </c>
      <c r="E20" s="82" t="s">
        <v>318</v>
      </c>
      <c r="F20" s="155"/>
      <c r="G20" s="172"/>
      <c r="H20" s="16">
        <v>18</v>
      </c>
      <c r="I20" s="17">
        <v>27</v>
      </c>
      <c r="J20" s="89"/>
      <c r="K20" s="90"/>
      <c r="L20" s="37">
        <v>10</v>
      </c>
      <c r="M20" s="18">
        <v>38</v>
      </c>
      <c r="N20" s="89"/>
      <c r="O20" s="90"/>
      <c r="P20" s="16"/>
      <c r="Q20" s="17"/>
      <c r="R20" s="16"/>
      <c r="S20" s="18"/>
      <c r="T20" s="90"/>
      <c r="U20" s="90"/>
      <c r="V20" s="39"/>
      <c r="W20" s="18"/>
      <c r="X20" s="39"/>
      <c r="Y20" s="17"/>
      <c r="Z20" s="16"/>
      <c r="AA20" s="17"/>
      <c r="AB20" s="106">
        <f t="shared" si="0"/>
        <v>65</v>
      </c>
      <c r="AC20" s="18">
        <f t="shared" si="1"/>
        <v>65</v>
      </c>
      <c r="AD20" s="107">
        <f t="shared" si="2"/>
        <v>18</v>
      </c>
      <c r="AE20" s="24">
        <v>2</v>
      </c>
    </row>
    <row r="21" spans="1:31" ht="16.5">
      <c r="A21" s="65"/>
      <c r="B21" s="116"/>
      <c r="C21" s="82" t="s">
        <v>1037</v>
      </c>
      <c r="D21" s="82" t="s">
        <v>1038</v>
      </c>
      <c r="E21" s="82" t="s">
        <v>479</v>
      </c>
      <c r="F21" s="155"/>
      <c r="G21" s="172"/>
      <c r="H21" s="16"/>
      <c r="I21" s="17"/>
      <c r="J21" s="89"/>
      <c r="K21" s="90"/>
      <c r="L21" s="37">
        <v>6</v>
      </c>
      <c r="M21" s="18">
        <v>46</v>
      </c>
      <c r="N21" s="89"/>
      <c r="O21" s="90"/>
      <c r="P21" s="16"/>
      <c r="Q21" s="17"/>
      <c r="R21" s="16"/>
      <c r="S21" s="18"/>
      <c r="T21" s="90"/>
      <c r="U21" s="90"/>
      <c r="V21" s="39"/>
      <c r="W21" s="18"/>
      <c r="X21" s="39"/>
      <c r="Y21" s="17"/>
      <c r="Z21" s="16"/>
      <c r="AA21" s="17"/>
      <c r="AB21" s="106">
        <f t="shared" si="0"/>
        <v>46</v>
      </c>
      <c r="AC21" s="18">
        <f t="shared" si="1"/>
        <v>46</v>
      </c>
      <c r="AD21" s="107">
        <f t="shared" si="2"/>
        <v>19</v>
      </c>
      <c r="AE21" s="24">
        <v>1</v>
      </c>
    </row>
    <row r="22" spans="1:31" ht="16.5">
      <c r="A22" s="115" t="s">
        <v>481</v>
      </c>
      <c r="B22" s="96" t="s">
        <v>482</v>
      </c>
      <c r="C22" s="115" t="s">
        <v>53</v>
      </c>
      <c r="D22" s="115" t="s">
        <v>178</v>
      </c>
      <c r="E22" s="115" t="s">
        <v>364</v>
      </c>
      <c r="F22" s="155">
        <v>6</v>
      </c>
      <c r="G22" s="173">
        <v>46</v>
      </c>
      <c r="H22" s="16"/>
      <c r="I22" s="17"/>
      <c r="J22" s="89"/>
      <c r="K22" s="90"/>
      <c r="L22" s="37"/>
      <c r="M22" s="18"/>
      <c r="N22" s="89"/>
      <c r="O22" s="90"/>
      <c r="P22" s="16"/>
      <c r="Q22" s="17"/>
      <c r="R22" s="16"/>
      <c r="S22" s="18"/>
      <c r="T22" s="90"/>
      <c r="U22" s="90"/>
      <c r="V22" s="39"/>
      <c r="W22" s="18"/>
      <c r="X22" s="39"/>
      <c r="Y22" s="17"/>
      <c r="Z22" s="16"/>
      <c r="AA22" s="17"/>
      <c r="AB22" s="106">
        <f t="shared" si="0"/>
        <v>46</v>
      </c>
      <c r="AC22" s="18">
        <f t="shared" si="1"/>
        <v>46</v>
      </c>
      <c r="AD22" s="107">
        <f t="shared" si="2"/>
        <v>20</v>
      </c>
      <c r="AE22" s="24">
        <v>1</v>
      </c>
    </row>
    <row r="23" spans="1:31" ht="16.5">
      <c r="A23" s="115" t="s">
        <v>183</v>
      </c>
      <c r="B23" s="96" t="s">
        <v>483</v>
      </c>
      <c r="C23" s="115" t="s">
        <v>177</v>
      </c>
      <c r="D23" s="115" t="s">
        <v>54</v>
      </c>
      <c r="E23" s="115" t="s">
        <v>364</v>
      </c>
      <c r="F23" s="155">
        <v>6</v>
      </c>
      <c r="G23" s="173">
        <v>46</v>
      </c>
      <c r="H23" s="16"/>
      <c r="I23" s="17"/>
      <c r="J23" s="89"/>
      <c r="K23" s="90"/>
      <c r="L23" s="37"/>
      <c r="M23" s="18"/>
      <c r="N23" s="89"/>
      <c r="O23" s="90"/>
      <c r="P23" s="16"/>
      <c r="Q23" s="17"/>
      <c r="R23" s="16"/>
      <c r="S23" s="18"/>
      <c r="T23" s="90"/>
      <c r="U23" s="90"/>
      <c r="V23" s="39"/>
      <c r="W23" s="18"/>
      <c r="X23" s="39"/>
      <c r="Y23" s="17"/>
      <c r="Z23" s="16"/>
      <c r="AA23" s="17"/>
      <c r="AB23" s="106">
        <f t="shared" si="0"/>
        <v>46</v>
      </c>
      <c r="AC23" s="18">
        <f t="shared" si="1"/>
        <v>46</v>
      </c>
      <c r="AD23" s="107">
        <f t="shared" si="2"/>
        <v>21</v>
      </c>
      <c r="AE23" s="24">
        <v>1</v>
      </c>
    </row>
    <row r="24" spans="1:31" ht="16.5">
      <c r="A24" s="65"/>
      <c r="B24" s="159"/>
      <c r="C24" s="159" t="s">
        <v>1039</v>
      </c>
      <c r="D24" s="159" t="s">
        <v>973</v>
      </c>
      <c r="E24" s="82" t="s">
        <v>318</v>
      </c>
      <c r="F24" s="155"/>
      <c r="G24" s="172"/>
      <c r="H24" s="16"/>
      <c r="I24" s="17"/>
      <c r="J24" s="89"/>
      <c r="K24" s="90"/>
      <c r="L24" s="37">
        <v>7</v>
      </c>
      <c r="M24" s="18">
        <v>44</v>
      </c>
      <c r="N24" s="89"/>
      <c r="O24" s="90"/>
      <c r="P24" s="16"/>
      <c r="Q24" s="17"/>
      <c r="R24" s="16"/>
      <c r="S24" s="18"/>
      <c r="T24" s="90"/>
      <c r="U24" s="90"/>
      <c r="V24" s="39"/>
      <c r="W24" s="18"/>
      <c r="X24" s="39"/>
      <c r="Y24" s="17"/>
      <c r="Z24" s="16"/>
      <c r="AA24" s="17"/>
      <c r="AB24" s="106">
        <f t="shared" si="0"/>
        <v>44</v>
      </c>
      <c r="AC24" s="18">
        <f t="shared" si="1"/>
        <v>44</v>
      </c>
      <c r="AD24" s="107">
        <f t="shared" si="2"/>
        <v>22</v>
      </c>
      <c r="AE24" s="57">
        <v>1</v>
      </c>
    </row>
    <row r="25" spans="1:31" ht="16.5">
      <c r="A25" s="65"/>
      <c r="B25" s="115"/>
      <c r="C25" s="82" t="s">
        <v>1040</v>
      </c>
      <c r="D25" s="82" t="s">
        <v>973</v>
      </c>
      <c r="E25" s="82" t="s">
        <v>364</v>
      </c>
      <c r="F25" s="155"/>
      <c r="G25" s="172"/>
      <c r="H25" s="16"/>
      <c r="I25" s="17"/>
      <c r="J25" s="89"/>
      <c r="K25" s="90"/>
      <c r="L25" s="37">
        <v>8</v>
      </c>
      <c r="M25" s="18">
        <v>42</v>
      </c>
      <c r="N25" s="89"/>
      <c r="O25" s="90"/>
      <c r="P25" s="16"/>
      <c r="Q25" s="17"/>
      <c r="R25" s="16"/>
      <c r="S25" s="18"/>
      <c r="T25" s="90"/>
      <c r="U25" s="90"/>
      <c r="V25" s="39"/>
      <c r="W25" s="18"/>
      <c r="X25" s="39"/>
      <c r="Y25" s="17"/>
      <c r="Z25" s="16"/>
      <c r="AA25" s="17"/>
      <c r="AB25" s="106">
        <f t="shared" si="0"/>
        <v>42</v>
      </c>
      <c r="AC25" s="18">
        <f t="shared" si="1"/>
        <v>42</v>
      </c>
      <c r="AD25" s="107">
        <f t="shared" si="2"/>
        <v>23</v>
      </c>
      <c r="AE25" s="57">
        <v>1</v>
      </c>
    </row>
    <row r="26" spans="1:31" ht="16.5">
      <c r="A26" s="65"/>
      <c r="B26" s="115"/>
      <c r="C26" s="82" t="s">
        <v>1011</v>
      </c>
      <c r="D26" s="82" t="s">
        <v>180</v>
      </c>
      <c r="E26" s="82" t="s">
        <v>364</v>
      </c>
      <c r="F26" s="155"/>
      <c r="G26" s="172"/>
      <c r="H26" s="16"/>
      <c r="I26" s="17"/>
      <c r="J26" s="89"/>
      <c r="K26" s="90"/>
      <c r="L26" s="37">
        <v>8</v>
      </c>
      <c r="M26" s="18">
        <v>42</v>
      </c>
      <c r="N26" s="89"/>
      <c r="O26" s="90"/>
      <c r="P26" s="16"/>
      <c r="Q26" s="17"/>
      <c r="R26" s="16"/>
      <c r="S26" s="18"/>
      <c r="T26" s="90"/>
      <c r="U26" s="90"/>
      <c r="V26" s="39"/>
      <c r="W26" s="18"/>
      <c r="X26" s="39"/>
      <c r="Y26" s="17"/>
      <c r="Z26" s="16"/>
      <c r="AA26" s="17"/>
      <c r="AB26" s="106">
        <f t="shared" si="0"/>
        <v>42</v>
      </c>
      <c r="AC26" s="18">
        <f t="shared" si="1"/>
        <v>42</v>
      </c>
      <c r="AD26" s="107">
        <f t="shared" si="2"/>
        <v>24</v>
      </c>
      <c r="AE26" s="57">
        <v>1</v>
      </c>
    </row>
    <row r="27" spans="1:31" ht="16.5">
      <c r="A27" s="115"/>
      <c r="B27" s="96">
        <v>39076</v>
      </c>
      <c r="C27" s="115" t="s">
        <v>488</v>
      </c>
      <c r="D27" s="115" t="s">
        <v>489</v>
      </c>
      <c r="E27" s="115" t="s">
        <v>353</v>
      </c>
      <c r="F27" s="155">
        <v>8</v>
      </c>
      <c r="G27" s="173">
        <v>42</v>
      </c>
      <c r="H27" s="16"/>
      <c r="I27" s="17"/>
      <c r="J27" s="89"/>
      <c r="K27" s="90"/>
      <c r="L27" s="37"/>
      <c r="M27" s="18"/>
      <c r="N27" s="89"/>
      <c r="O27" s="90"/>
      <c r="P27" s="16"/>
      <c r="Q27" s="17"/>
      <c r="R27" s="16"/>
      <c r="S27" s="18"/>
      <c r="T27" s="90"/>
      <c r="U27" s="90"/>
      <c r="V27" s="39"/>
      <c r="W27" s="18"/>
      <c r="X27" s="39"/>
      <c r="Y27" s="17"/>
      <c r="Z27" s="16"/>
      <c r="AA27" s="17"/>
      <c r="AB27" s="106">
        <f t="shared" si="0"/>
        <v>42</v>
      </c>
      <c r="AC27" s="18">
        <f t="shared" si="1"/>
        <v>42</v>
      </c>
      <c r="AD27" s="107">
        <f t="shared" si="2"/>
        <v>25</v>
      </c>
      <c r="AE27" s="24">
        <v>1</v>
      </c>
    </row>
    <row r="28" spans="1:31" ht="16.5">
      <c r="A28" s="115" t="s">
        <v>490</v>
      </c>
      <c r="B28" s="96" t="s">
        <v>491</v>
      </c>
      <c r="C28" s="115" t="s">
        <v>243</v>
      </c>
      <c r="D28" s="115" t="s">
        <v>254</v>
      </c>
      <c r="E28" s="115" t="s">
        <v>353</v>
      </c>
      <c r="F28" s="155">
        <v>8</v>
      </c>
      <c r="G28" s="173">
        <v>42</v>
      </c>
      <c r="H28" s="16"/>
      <c r="I28" s="17"/>
      <c r="J28" s="89"/>
      <c r="K28" s="90"/>
      <c r="L28" s="37"/>
      <c r="M28" s="18"/>
      <c r="N28" s="89"/>
      <c r="O28" s="90"/>
      <c r="P28" s="16"/>
      <c r="Q28" s="17"/>
      <c r="R28" s="16"/>
      <c r="S28" s="18"/>
      <c r="T28" s="90"/>
      <c r="U28" s="90"/>
      <c r="V28" s="39"/>
      <c r="W28" s="18"/>
      <c r="X28" s="39"/>
      <c r="Y28" s="17"/>
      <c r="Z28" s="16"/>
      <c r="AA28" s="17"/>
      <c r="AB28" s="106">
        <f t="shared" si="0"/>
        <v>42</v>
      </c>
      <c r="AC28" s="18">
        <f t="shared" si="1"/>
        <v>42</v>
      </c>
      <c r="AD28" s="107">
        <f t="shared" si="2"/>
        <v>26</v>
      </c>
      <c r="AE28" s="24">
        <v>1</v>
      </c>
    </row>
    <row r="29" spans="1:31" ht="16.5">
      <c r="A29" s="65"/>
      <c r="B29" s="65"/>
      <c r="C29" s="82" t="s">
        <v>1021</v>
      </c>
      <c r="D29" s="82" t="s">
        <v>1048</v>
      </c>
      <c r="E29" s="82" t="s">
        <v>364</v>
      </c>
      <c r="F29" s="155"/>
      <c r="G29" s="172"/>
      <c r="H29" s="16"/>
      <c r="I29" s="17"/>
      <c r="J29" s="89"/>
      <c r="K29" s="90"/>
      <c r="L29" s="37">
        <v>11</v>
      </c>
      <c r="M29" s="18">
        <v>36</v>
      </c>
      <c r="N29" s="89"/>
      <c r="O29" s="90"/>
      <c r="P29" s="16"/>
      <c r="Q29" s="17"/>
      <c r="R29" s="16"/>
      <c r="S29" s="18"/>
      <c r="T29" s="90"/>
      <c r="U29" s="90"/>
      <c r="V29" s="39"/>
      <c r="W29" s="18"/>
      <c r="X29" s="39"/>
      <c r="Y29" s="17"/>
      <c r="Z29" s="16"/>
      <c r="AA29" s="17"/>
      <c r="AB29" s="106">
        <f t="shared" si="0"/>
        <v>36</v>
      </c>
      <c r="AC29" s="18">
        <f t="shared" si="1"/>
        <v>36</v>
      </c>
      <c r="AD29" s="107">
        <f t="shared" si="2"/>
        <v>27</v>
      </c>
      <c r="AE29" s="24">
        <v>1</v>
      </c>
    </row>
    <row r="30" spans="1:31" ht="16.5">
      <c r="A30" s="65"/>
      <c r="B30" s="96"/>
      <c r="C30" s="82" t="s">
        <v>1050</v>
      </c>
      <c r="D30" s="82" t="s">
        <v>171</v>
      </c>
      <c r="E30" s="82" t="s">
        <v>318</v>
      </c>
      <c r="F30" s="155"/>
      <c r="G30" s="172"/>
      <c r="H30" s="16"/>
      <c r="I30" s="17"/>
      <c r="J30" s="89"/>
      <c r="K30" s="90"/>
      <c r="L30" s="37">
        <v>12</v>
      </c>
      <c r="M30" s="18">
        <v>34</v>
      </c>
      <c r="N30" s="89"/>
      <c r="O30" s="90"/>
      <c r="P30" s="16"/>
      <c r="Q30" s="17"/>
      <c r="R30" s="16"/>
      <c r="S30" s="18"/>
      <c r="T30" s="90"/>
      <c r="U30" s="90"/>
      <c r="V30" s="39"/>
      <c r="W30" s="18"/>
      <c r="X30" s="39"/>
      <c r="Y30" s="17"/>
      <c r="Z30" s="16"/>
      <c r="AA30" s="17"/>
      <c r="AB30" s="106">
        <f t="shared" si="0"/>
        <v>34</v>
      </c>
      <c r="AC30" s="18">
        <f t="shared" si="1"/>
        <v>34</v>
      </c>
      <c r="AD30" s="107">
        <f t="shared" si="2"/>
        <v>28</v>
      </c>
      <c r="AE30" s="57">
        <v>1</v>
      </c>
    </row>
    <row r="31" spans="1:31" ht="16.5">
      <c r="A31" s="65"/>
      <c r="B31" s="166">
        <v>39218</v>
      </c>
      <c r="C31" s="82" t="s">
        <v>854</v>
      </c>
      <c r="D31" s="82" t="s">
        <v>855</v>
      </c>
      <c r="E31" s="82" t="s">
        <v>853</v>
      </c>
      <c r="F31" s="155"/>
      <c r="G31" s="172"/>
      <c r="H31" s="16">
        <v>13</v>
      </c>
      <c r="I31" s="17">
        <v>34</v>
      </c>
      <c r="J31" s="89"/>
      <c r="K31" s="90"/>
      <c r="L31" s="37"/>
      <c r="M31" s="18"/>
      <c r="N31" s="89"/>
      <c r="O31" s="90"/>
      <c r="P31" s="16"/>
      <c r="Q31" s="17"/>
      <c r="R31" s="16"/>
      <c r="S31" s="18"/>
      <c r="T31" s="90"/>
      <c r="U31" s="90"/>
      <c r="V31" s="39"/>
      <c r="W31" s="18"/>
      <c r="X31" s="39"/>
      <c r="Y31" s="17"/>
      <c r="Z31" s="16"/>
      <c r="AA31" s="17"/>
      <c r="AB31" s="106">
        <f t="shared" si="0"/>
        <v>34</v>
      </c>
      <c r="AC31" s="18">
        <f t="shared" si="1"/>
        <v>34</v>
      </c>
      <c r="AD31" s="107">
        <f t="shared" si="2"/>
        <v>29</v>
      </c>
      <c r="AE31" s="24">
        <v>1</v>
      </c>
    </row>
    <row r="32" spans="1:31" ht="16.5">
      <c r="A32" s="65"/>
      <c r="B32" s="166">
        <v>39184</v>
      </c>
      <c r="C32" s="82" t="s">
        <v>856</v>
      </c>
      <c r="D32" s="82" t="s">
        <v>857</v>
      </c>
      <c r="E32" s="82" t="s">
        <v>845</v>
      </c>
      <c r="F32" s="155"/>
      <c r="G32" s="172"/>
      <c r="H32" s="16">
        <v>15</v>
      </c>
      <c r="I32" s="17">
        <v>30</v>
      </c>
      <c r="J32" s="89"/>
      <c r="K32" s="90"/>
      <c r="L32" s="37"/>
      <c r="M32" s="18"/>
      <c r="N32" s="89"/>
      <c r="O32" s="90"/>
      <c r="P32" s="16"/>
      <c r="Q32" s="17"/>
      <c r="R32" s="16"/>
      <c r="S32" s="18"/>
      <c r="T32" s="90"/>
      <c r="U32" s="90"/>
      <c r="V32" s="39"/>
      <c r="W32" s="18"/>
      <c r="X32" s="39"/>
      <c r="Y32" s="17"/>
      <c r="Z32" s="16"/>
      <c r="AA32" s="17"/>
      <c r="AB32" s="106">
        <f t="shared" si="0"/>
        <v>30</v>
      </c>
      <c r="AC32" s="18">
        <f t="shared" si="1"/>
        <v>30</v>
      </c>
      <c r="AD32" s="107">
        <f t="shared" si="2"/>
        <v>30</v>
      </c>
      <c r="AE32" s="24">
        <v>1</v>
      </c>
    </row>
    <row r="33" spans="1:31" ht="16.5">
      <c r="A33" s="115" t="s">
        <v>546</v>
      </c>
      <c r="B33" s="96" t="s">
        <v>547</v>
      </c>
      <c r="C33" s="171" t="s">
        <v>175</v>
      </c>
      <c r="D33" s="171" t="s">
        <v>176</v>
      </c>
      <c r="E33" s="115" t="s">
        <v>353</v>
      </c>
      <c r="F33" s="134">
        <v>15</v>
      </c>
      <c r="G33" s="172">
        <v>30</v>
      </c>
      <c r="H33" s="16"/>
      <c r="I33" s="17"/>
      <c r="J33" s="89"/>
      <c r="K33" s="90"/>
      <c r="L33" s="37"/>
      <c r="M33" s="18"/>
      <c r="N33" s="89"/>
      <c r="O33" s="90"/>
      <c r="P33" s="16"/>
      <c r="Q33" s="17"/>
      <c r="R33" s="16"/>
      <c r="S33" s="18"/>
      <c r="T33" s="90"/>
      <c r="U33" s="90"/>
      <c r="V33" s="39"/>
      <c r="W33" s="18"/>
      <c r="X33" s="39"/>
      <c r="Y33" s="17"/>
      <c r="Z33" s="16"/>
      <c r="AA33" s="17"/>
      <c r="AB33" s="106">
        <f t="shared" si="0"/>
        <v>30</v>
      </c>
      <c r="AC33" s="18">
        <f t="shared" si="1"/>
        <v>30</v>
      </c>
      <c r="AD33" s="107">
        <f t="shared" si="2"/>
        <v>31</v>
      </c>
      <c r="AE33" s="24">
        <v>1</v>
      </c>
    </row>
    <row r="34" spans="1:31" ht="16.5">
      <c r="A34" s="65"/>
      <c r="B34" s="203">
        <v>39291</v>
      </c>
      <c r="C34" s="82" t="s">
        <v>858</v>
      </c>
      <c r="D34" s="82" t="s">
        <v>317</v>
      </c>
      <c r="E34" s="82" t="s">
        <v>318</v>
      </c>
      <c r="F34" s="155"/>
      <c r="G34" s="172"/>
      <c r="H34" s="16">
        <v>17</v>
      </c>
      <c r="I34" s="17">
        <v>28</v>
      </c>
      <c r="J34" s="89"/>
      <c r="K34" s="90"/>
      <c r="L34" s="37"/>
      <c r="M34" s="18"/>
      <c r="N34" s="89"/>
      <c r="O34" s="90"/>
      <c r="P34" s="16"/>
      <c r="Q34" s="17"/>
      <c r="R34" s="16"/>
      <c r="S34" s="18"/>
      <c r="T34" s="90"/>
      <c r="U34" s="90"/>
      <c r="V34" s="39"/>
      <c r="W34" s="18"/>
      <c r="X34" s="39"/>
      <c r="Y34" s="17"/>
      <c r="Z34" s="16"/>
      <c r="AA34" s="17"/>
      <c r="AB34" s="106">
        <f t="shared" si="0"/>
        <v>28</v>
      </c>
      <c r="AC34" s="18">
        <f t="shared" si="1"/>
        <v>28</v>
      </c>
      <c r="AD34" s="107">
        <f t="shared" si="2"/>
        <v>32</v>
      </c>
      <c r="AE34" s="77">
        <v>1</v>
      </c>
    </row>
    <row r="35" spans="1:31" ht="16.5">
      <c r="A35" s="65"/>
      <c r="B35" s="166">
        <v>39342</v>
      </c>
      <c r="C35" s="82" t="s">
        <v>54</v>
      </c>
      <c r="D35" s="82" t="s">
        <v>861</v>
      </c>
      <c r="E35" s="82" t="s">
        <v>364</v>
      </c>
      <c r="F35" s="155"/>
      <c r="G35" s="172"/>
      <c r="H35" s="16">
        <v>20</v>
      </c>
      <c r="I35" s="17">
        <v>25</v>
      </c>
      <c r="J35" s="89"/>
      <c r="K35" s="90"/>
      <c r="L35" s="37"/>
      <c r="M35" s="18"/>
      <c r="N35" s="89"/>
      <c r="O35" s="90"/>
      <c r="P35" s="16"/>
      <c r="Q35" s="17"/>
      <c r="R35" s="16"/>
      <c r="S35" s="18"/>
      <c r="T35" s="90"/>
      <c r="U35" s="90"/>
      <c r="V35" s="39"/>
      <c r="W35" s="18"/>
      <c r="X35" s="39"/>
      <c r="Y35" s="17"/>
      <c r="Z35" s="16"/>
      <c r="AA35" s="17"/>
      <c r="AB35" s="106">
        <f t="shared" ref="AB35:AB58" si="3">G35+I35+K35+M35+O35+Q35+S35+AA35+U35+W35+Y35</f>
        <v>25</v>
      </c>
      <c r="AC35" s="18">
        <f t="shared" ref="AC35:AC58" si="4">G35+I35+K35+M35+O35+Q35+S35+AA35+U35+W35+Y35</f>
        <v>25</v>
      </c>
      <c r="AD35" s="107">
        <f t="shared" si="2"/>
        <v>33</v>
      </c>
      <c r="AE35" s="24">
        <v>1</v>
      </c>
    </row>
    <row r="36" spans="1:31" ht="16.5">
      <c r="A36" s="65"/>
      <c r="B36" s="96">
        <v>39337</v>
      </c>
      <c r="C36" s="82" t="s">
        <v>862</v>
      </c>
      <c r="D36" s="82" t="s">
        <v>53</v>
      </c>
      <c r="E36" s="82" t="s">
        <v>845</v>
      </c>
      <c r="F36" s="155"/>
      <c r="G36" s="172"/>
      <c r="H36" s="16">
        <v>21</v>
      </c>
      <c r="I36" s="17">
        <v>24</v>
      </c>
      <c r="J36" s="89"/>
      <c r="K36" s="90"/>
      <c r="L36" s="37"/>
      <c r="M36" s="18"/>
      <c r="N36" s="89"/>
      <c r="O36" s="90"/>
      <c r="P36" s="16"/>
      <c r="Q36" s="17"/>
      <c r="R36" s="16"/>
      <c r="S36" s="18"/>
      <c r="T36" s="90"/>
      <c r="U36" s="90"/>
      <c r="V36" s="39"/>
      <c r="W36" s="18"/>
      <c r="X36" s="39"/>
      <c r="Y36" s="17"/>
      <c r="Z36" s="16"/>
      <c r="AA36" s="17"/>
      <c r="AB36" s="106">
        <f t="shared" si="3"/>
        <v>24</v>
      </c>
      <c r="AC36" s="18">
        <f t="shared" si="4"/>
        <v>24</v>
      </c>
      <c r="AD36" s="107">
        <f t="shared" ref="AD36:AD58" si="5">AD35+1</f>
        <v>34</v>
      </c>
      <c r="AE36" s="57">
        <v>1</v>
      </c>
    </row>
    <row r="37" spans="1:31" ht="16.5">
      <c r="A37" s="65"/>
      <c r="B37" s="96">
        <v>39291</v>
      </c>
      <c r="C37" s="82" t="s">
        <v>858</v>
      </c>
      <c r="D37" s="82" t="s">
        <v>863</v>
      </c>
      <c r="E37" s="82" t="s">
        <v>318</v>
      </c>
      <c r="F37" s="155"/>
      <c r="G37" s="172"/>
      <c r="H37" s="16">
        <v>22</v>
      </c>
      <c r="I37" s="17">
        <v>23</v>
      </c>
      <c r="J37" s="89"/>
      <c r="K37" s="90"/>
      <c r="L37" s="37"/>
      <c r="M37" s="18"/>
      <c r="N37" s="89"/>
      <c r="O37" s="90"/>
      <c r="P37" s="16"/>
      <c r="Q37" s="17"/>
      <c r="R37" s="16"/>
      <c r="S37" s="18"/>
      <c r="T37" s="90"/>
      <c r="U37" s="90"/>
      <c r="V37" s="39"/>
      <c r="W37" s="18"/>
      <c r="X37" s="39"/>
      <c r="Y37" s="17"/>
      <c r="Z37" s="16"/>
      <c r="AA37" s="17"/>
      <c r="AB37" s="106">
        <f t="shared" si="3"/>
        <v>23</v>
      </c>
      <c r="AC37" s="18">
        <f t="shared" si="4"/>
        <v>23</v>
      </c>
      <c r="AD37" s="107">
        <f t="shared" si="5"/>
        <v>35</v>
      </c>
      <c r="AE37" s="57">
        <v>1</v>
      </c>
    </row>
    <row r="38" spans="1:31" ht="16.5">
      <c r="A38" s="65"/>
      <c r="B38" s="214">
        <v>39334</v>
      </c>
      <c r="C38" s="82" t="s">
        <v>864</v>
      </c>
      <c r="D38" s="143" t="s">
        <v>865</v>
      </c>
      <c r="E38" s="82" t="s">
        <v>318</v>
      </c>
      <c r="F38" s="155"/>
      <c r="G38" s="172"/>
      <c r="H38" s="16">
        <v>23</v>
      </c>
      <c r="I38" s="17">
        <v>22</v>
      </c>
      <c r="J38" s="89"/>
      <c r="K38" s="90"/>
      <c r="L38" s="37"/>
      <c r="M38" s="18"/>
      <c r="N38" s="89"/>
      <c r="O38" s="90"/>
      <c r="P38" s="16"/>
      <c r="Q38" s="17"/>
      <c r="R38" s="16"/>
      <c r="S38" s="18"/>
      <c r="T38" s="90"/>
      <c r="U38" s="90"/>
      <c r="V38" s="39"/>
      <c r="W38" s="18"/>
      <c r="X38" s="39"/>
      <c r="Y38" s="17"/>
      <c r="Z38" s="16"/>
      <c r="AA38" s="17"/>
      <c r="AB38" s="106">
        <f t="shared" si="3"/>
        <v>22</v>
      </c>
      <c r="AC38" s="18">
        <f t="shared" si="4"/>
        <v>22</v>
      </c>
      <c r="AD38" s="107">
        <f t="shared" si="5"/>
        <v>36</v>
      </c>
      <c r="AE38" s="57">
        <v>1</v>
      </c>
    </row>
    <row r="39" spans="1:31" ht="16.5">
      <c r="A39" s="65"/>
      <c r="B39" s="166">
        <v>39115</v>
      </c>
      <c r="C39" s="207" t="s">
        <v>830</v>
      </c>
      <c r="D39" s="207" t="s">
        <v>297</v>
      </c>
      <c r="E39" s="195" t="s">
        <v>422</v>
      </c>
      <c r="F39" s="155"/>
      <c r="G39" s="172"/>
      <c r="H39" s="16">
        <v>6</v>
      </c>
      <c r="I39" s="17">
        <v>0</v>
      </c>
      <c r="J39" s="89"/>
      <c r="K39" s="90"/>
      <c r="L39" s="37"/>
      <c r="M39" s="18"/>
      <c r="N39" s="89"/>
      <c r="O39" s="90"/>
      <c r="P39" s="16"/>
      <c r="Q39" s="17"/>
      <c r="R39" s="16"/>
      <c r="S39" s="18"/>
      <c r="T39" s="90"/>
      <c r="U39" s="90"/>
      <c r="V39" s="39"/>
      <c r="W39" s="18"/>
      <c r="X39" s="39"/>
      <c r="Y39" s="17"/>
      <c r="Z39" s="16"/>
      <c r="AA39" s="17"/>
      <c r="AB39" s="106">
        <f t="shared" si="3"/>
        <v>0</v>
      </c>
      <c r="AC39" s="18">
        <f t="shared" si="4"/>
        <v>0</v>
      </c>
      <c r="AD39" s="107">
        <f t="shared" si="5"/>
        <v>37</v>
      </c>
      <c r="AE39" s="24">
        <v>1</v>
      </c>
    </row>
    <row r="40" spans="1:31" ht="16.5">
      <c r="A40" s="65"/>
      <c r="B40" s="116"/>
      <c r="D40" s="65"/>
      <c r="E40" s="65"/>
      <c r="F40" s="155"/>
      <c r="G40" s="172"/>
      <c r="H40" s="16"/>
      <c r="I40" s="17"/>
      <c r="J40" s="89"/>
      <c r="K40" s="90"/>
      <c r="L40" s="37"/>
      <c r="M40" s="18"/>
      <c r="N40" s="89"/>
      <c r="O40" s="90"/>
      <c r="P40" s="16"/>
      <c r="Q40" s="17"/>
      <c r="R40" s="16"/>
      <c r="S40" s="18"/>
      <c r="T40" s="90"/>
      <c r="U40" s="90"/>
      <c r="V40" s="39"/>
      <c r="W40" s="18"/>
      <c r="X40" s="39"/>
      <c r="Y40" s="17"/>
      <c r="Z40" s="16"/>
      <c r="AA40" s="17"/>
      <c r="AB40" s="106">
        <f t="shared" si="3"/>
        <v>0</v>
      </c>
      <c r="AC40" s="18">
        <f t="shared" si="4"/>
        <v>0</v>
      </c>
      <c r="AD40" s="107">
        <f t="shared" si="5"/>
        <v>38</v>
      </c>
      <c r="AE40" s="24"/>
    </row>
    <row r="41" spans="1:31" ht="16.5">
      <c r="A41" s="65"/>
      <c r="B41" s="82"/>
      <c r="C41" s="64"/>
      <c r="D41" s="65"/>
      <c r="E41" s="62"/>
      <c r="F41" s="155"/>
      <c r="G41" s="172"/>
      <c r="H41" s="16"/>
      <c r="I41" s="17"/>
      <c r="J41" s="89"/>
      <c r="K41" s="90"/>
      <c r="L41" s="37"/>
      <c r="M41" s="18"/>
      <c r="N41" s="89"/>
      <c r="O41" s="90"/>
      <c r="P41" s="16"/>
      <c r="Q41" s="17"/>
      <c r="R41" s="16"/>
      <c r="S41" s="18"/>
      <c r="T41" s="90"/>
      <c r="U41" s="90"/>
      <c r="V41" s="39"/>
      <c r="W41" s="18"/>
      <c r="X41" s="39"/>
      <c r="Y41" s="17"/>
      <c r="Z41" s="16"/>
      <c r="AA41" s="17"/>
      <c r="AB41" s="106">
        <f t="shared" si="3"/>
        <v>0</v>
      </c>
      <c r="AC41" s="18">
        <f t="shared" si="4"/>
        <v>0</v>
      </c>
      <c r="AD41" s="107">
        <f t="shared" si="5"/>
        <v>39</v>
      </c>
      <c r="AE41" s="57"/>
    </row>
    <row r="42" spans="1:31" ht="16.5">
      <c r="A42" s="160"/>
      <c r="B42" s="161"/>
      <c r="C42" s="162"/>
      <c r="D42" s="162"/>
      <c r="E42" s="160"/>
      <c r="F42" s="155"/>
      <c r="G42" s="172"/>
      <c r="H42" s="16"/>
      <c r="I42" s="17"/>
      <c r="J42" s="89"/>
      <c r="K42" s="90"/>
      <c r="L42" s="37"/>
      <c r="M42" s="18"/>
      <c r="N42" s="89"/>
      <c r="O42" s="90"/>
      <c r="P42" s="16"/>
      <c r="Q42" s="17"/>
      <c r="R42" s="16"/>
      <c r="S42" s="18"/>
      <c r="T42" s="90"/>
      <c r="U42" s="90"/>
      <c r="V42" s="39"/>
      <c r="W42" s="18"/>
      <c r="X42" s="39"/>
      <c r="Y42" s="17"/>
      <c r="Z42" s="16"/>
      <c r="AA42" s="17"/>
      <c r="AB42" s="106">
        <f t="shared" si="3"/>
        <v>0</v>
      </c>
      <c r="AC42" s="18">
        <f t="shared" si="4"/>
        <v>0</v>
      </c>
      <c r="AD42" s="107">
        <f t="shared" si="5"/>
        <v>40</v>
      </c>
      <c r="AE42" s="57"/>
    </row>
    <row r="43" spans="1:31" ht="16.5">
      <c r="A43" s="163"/>
      <c r="B43" s="164"/>
      <c r="C43" s="163"/>
      <c r="D43" s="163"/>
      <c r="E43" s="163"/>
      <c r="F43" s="155"/>
      <c r="G43" s="172"/>
      <c r="H43" s="16"/>
      <c r="I43" s="17"/>
      <c r="J43" s="89"/>
      <c r="K43" s="90"/>
      <c r="L43" s="37"/>
      <c r="M43" s="18"/>
      <c r="N43" s="89"/>
      <c r="O43" s="90"/>
      <c r="P43" s="16"/>
      <c r="Q43" s="17"/>
      <c r="R43" s="16"/>
      <c r="S43" s="18"/>
      <c r="T43" s="90"/>
      <c r="U43" s="90"/>
      <c r="V43" s="39"/>
      <c r="W43" s="18"/>
      <c r="X43" s="39"/>
      <c r="Y43" s="17"/>
      <c r="Z43" s="16"/>
      <c r="AA43" s="17"/>
      <c r="AB43" s="106">
        <f t="shared" si="3"/>
        <v>0</v>
      </c>
      <c r="AC43" s="18">
        <f t="shared" si="4"/>
        <v>0</v>
      </c>
      <c r="AD43" s="107">
        <f t="shared" si="5"/>
        <v>41</v>
      </c>
      <c r="AE43" s="57"/>
    </row>
    <row r="44" spans="1:31" ht="16.5">
      <c r="A44" s="65"/>
      <c r="B44" s="116"/>
      <c r="C44" s="65"/>
      <c r="D44" s="65"/>
      <c r="E44" s="65"/>
      <c r="F44" s="155"/>
      <c r="G44" s="172"/>
      <c r="H44" s="16"/>
      <c r="I44" s="17"/>
      <c r="J44" s="89"/>
      <c r="K44" s="90"/>
      <c r="L44" s="37"/>
      <c r="M44" s="18"/>
      <c r="N44" s="89"/>
      <c r="O44" s="90"/>
      <c r="P44" s="16"/>
      <c r="Q44" s="17"/>
      <c r="R44" s="16"/>
      <c r="S44" s="18"/>
      <c r="T44" s="90"/>
      <c r="U44" s="90"/>
      <c r="V44" s="39"/>
      <c r="W44" s="18"/>
      <c r="X44" s="39"/>
      <c r="Y44" s="17"/>
      <c r="Z44" s="16"/>
      <c r="AA44" s="17"/>
      <c r="AB44" s="106">
        <f t="shared" si="3"/>
        <v>0</v>
      </c>
      <c r="AC44" s="18">
        <f t="shared" si="4"/>
        <v>0</v>
      </c>
      <c r="AD44" s="107">
        <f t="shared" si="5"/>
        <v>42</v>
      </c>
      <c r="AE44" s="57"/>
    </row>
    <row r="45" spans="1:31" ht="16.5">
      <c r="A45" s="65"/>
      <c r="B45" s="165"/>
      <c r="C45" s="65"/>
      <c r="D45" s="65"/>
      <c r="E45" s="65"/>
      <c r="F45" s="155"/>
      <c r="G45" s="172"/>
      <c r="H45" s="16"/>
      <c r="I45" s="17"/>
      <c r="J45" s="89"/>
      <c r="K45" s="90"/>
      <c r="L45" s="37"/>
      <c r="M45" s="18"/>
      <c r="N45" s="89"/>
      <c r="O45" s="90"/>
      <c r="P45" s="16"/>
      <c r="Q45" s="17"/>
      <c r="R45" s="16"/>
      <c r="S45" s="18"/>
      <c r="T45" s="90"/>
      <c r="U45" s="90"/>
      <c r="V45" s="39"/>
      <c r="W45" s="18"/>
      <c r="X45" s="39"/>
      <c r="Y45" s="17"/>
      <c r="Z45" s="16"/>
      <c r="AA45" s="17"/>
      <c r="AB45" s="106">
        <f t="shared" si="3"/>
        <v>0</v>
      </c>
      <c r="AC45" s="18">
        <f t="shared" si="4"/>
        <v>0</v>
      </c>
      <c r="AD45" s="107">
        <f t="shared" si="5"/>
        <v>43</v>
      </c>
      <c r="AE45" s="57"/>
    </row>
    <row r="46" spans="1:31" ht="16.5">
      <c r="A46" s="65"/>
      <c r="B46" s="115"/>
      <c r="C46" s="65"/>
      <c r="D46" s="65"/>
      <c r="E46" s="65"/>
      <c r="F46" s="155"/>
      <c r="G46" s="172"/>
      <c r="H46" s="16"/>
      <c r="I46" s="17"/>
      <c r="J46" s="89"/>
      <c r="K46" s="90"/>
      <c r="L46" s="37"/>
      <c r="M46" s="18"/>
      <c r="N46" s="89"/>
      <c r="O46" s="90"/>
      <c r="P46" s="16"/>
      <c r="Q46" s="17"/>
      <c r="R46" s="16"/>
      <c r="S46" s="18"/>
      <c r="T46" s="90"/>
      <c r="U46" s="90"/>
      <c r="V46" s="39"/>
      <c r="W46" s="18"/>
      <c r="X46" s="39"/>
      <c r="Y46" s="17"/>
      <c r="Z46" s="16"/>
      <c r="AA46" s="17"/>
      <c r="AB46" s="106">
        <f t="shared" si="3"/>
        <v>0</v>
      </c>
      <c r="AC46" s="18">
        <f t="shared" si="4"/>
        <v>0</v>
      </c>
      <c r="AD46" s="107">
        <f t="shared" si="5"/>
        <v>44</v>
      </c>
    </row>
    <row r="47" spans="1:31" ht="16.5">
      <c r="A47" s="65"/>
      <c r="B47" s="115"/>
      <c r="C47" s="65"/>
      <c r="D47" s="65"/>
      <c r="E47" s="65"/>
      <c r="F47" s="155"/>
      <c r="G47" s="172"/>
      <c r="H47" s="16"/>
      <c r="I47" s="17"/>
      <c r="J47" s="89"/>
      <c r="K47" s="90"/>
      <c r="L47" s="37"/>
      <c r="M47" s="18"/>
      <c r="N47" s="89"/>
      <c r="O47" s="90"/>
      <c r="P47" s="16"/>
      <c r="Q47" s="17"/>
      <c r="R47" s="16"/>
      <c r="S47" s="18"/>
      <c r="T47" s="90"/>
      <c r="U47" s="90"/>
      <c r="V47" s="39"/>
      <c r="W47" s="18"/>
      <c r="X47" s="39"/>
      <c r="Y47" s="17"/>
      <c r="Z47" s="16"/>
      <c r="AA47" s="17"/>
      <c r="AB47" s="106">
        <f t="shared" si="3"/>
        <v>0</v>
      </c>
      <c r="AC47" s="18">
        <f t="shared" si="4"/>
        <v>0</v>
      </c>
      <c r="AD47" s="107">
        <f t="shared" si="5"/>
        <v>45</v>
      </c>
      <c r="AE47" s="57"/>
    </row>
    <row r="48" spans="1:31" ht="16.5">
      <c r="A48" s="65"/>
      <c r="B48" s="115"/>
      <c r="C48" s="65"/>
      <c r="D48" s="65"/>
      <c r="E48" s="65"/>
      <c r="F48" s="155"/>
      <c r="G48" s="172"/>
      <c r="H48" s="16"/>
      <c r="I48" s="17"/>
      <c r="J48" s="89"/>
      <c r="K48" s="90"/>
      <c r="L48" s="37"/>
      <c r="M48" s="18"/>
      <c r="N48" s="89"/>
      <c r="O48" s="90"/>
      <c r="P48" s="16"/>
      <c r="Q48" s="17"/>
      <c r="R48" s="16"/>
      <c r="S48" s="18"/>
      <c r="T48" s="90"/>
      <c r="U48" s="90"/>
      <c r="V48" s="39"/>
      <c r="W48" s="18"/>
      <c r="X48" s="39"/>
      <c r="Y48" s="17"/>
      <c r="Z48" s="16"/>
      <c r="AA48" s="17"/>
      <c r="AB48" s="106">
        <f t="shared" si="3"/>
        <v>0</v>
      </c>
      <c r="AC48" s="18">
        <f t="shared" si="4"/>
        <v>0</v>
      </c>
      <c r="AD48" s="107">
        <f t="shared" si="5"/>
        <v>46</v>
      </c>
      <c r="AE48" s="57"/>
    </row>
    <row r="49" spans="1:31" ht="16.5">
      <c r="A49" s="65"/>
      <c r="B49" s="82"/>
      <c r="C49" s="62"/>
      <c r="D49" s="65"/>
      <c r="E49" s="65"/>
      <c r="F49" s="155"/>
      <c r="G49" s="172"/>
      <c r="H49" s="16"/>
      <c r="I49" s="17"/>
      <c r="J49" s="89"/>
      <c r="K49" s="90"/>
      <c r="L49" s="37"/>
      <c r="M49" s="18"/>
      <c r="N49" s="89"/>
      <c r="O49" s="90"/>
      <c r="P49" s="16"/>
      <c r="Q49" s="17"/>
      <c r="R49" s="16"/>
      <c r="S49" s="18"/>
      <c r="T49" s="90"/>
      <c r="U49" s="90"/>
      <c r="V49" s="39"/>
      <c r="W49" s="18"/>
      <c r="X49" s="39"/>
      <c r="Y49" s="17"/>
      <c r="Z49" s="16"/>
      <c r="AA49" s="17"/>
      <c r="AB49" s="106">
        <f t="shared" si="3"/>
        <v>0</v>
      </c>
      <c r="AC49" s="18">
        <f t="shared" si="4"/>
        <v>0</v>
      </c>
      <c r="AD49" s="107">
        <f t="shared" si="5"/>
        <v>47</v>
      </c>
      <c r="AE49" s="57"/>
    </row>
    <row r="50" spans="1:31" ht="16.5">
      <c r="A50" s="65"/>
      <c r="B50" s="63"/>
      <c r="C50" s="62"/>
      <c r="D50" s="65"/>
      <c r="E50" s="65"/>
      <c r="F50" s="155"/>
      <c r="G50" s="172"/>
      <c r="H50" s="16"/>
      <c r="I50" s="17"/>
      <c r="J50" s="89"/>
      <c r="K50" s="90"/>
      <c r="L50" s="37"/>
      <c r="M50" s="18"/>
      <c r="N50" s="89"/>
      <c r="O50" s="90"/>
      <c r="P50" s="16"/>
      <c r="Q50" s="17"/>
      <c r="R50" s="16"/>
      <c r="S50" s="18"/>
      <c r="T50" s="90"/>
      <c r="U50" s="90"/>
      <c r="V50" s="39"/>
      <c r="W50" s="18"/>
      <c r="X50" s="39"/>
      <c r="Y50" s="17"/>
      <c r="Z50" s="16"/>
      <c r="AA50" s="17"/>
      <c r="AB50" s="106">
        <f t="shared" si="3"/>
        <v>0</v>
      </c>
      <c r="AC50" s="18">
        <f t="shared" si="4"/>
        <v>0</v>
      </c>
      <c r="AD50" s="107">
        <f t="shared" si="5"/>
        <v>48</v>
      </c>
      <c r="AE50" s="57"/>
    </row>
    <row r="51" spans="1:31" ht="16.5">
      <c r="A51" s="65"/>
      <c r="B51" s="115"/>
      <c r="C51" s="65"/>
      <c r="D51" s="65"/>
      <c r="E51" s="65"/>
      <c r="F51" s="155"/>
      <c r="G51" s="172"/>
      <c r="H51" s="16"/>
      <c r="I51" s="17"/>
      <c r="J51" s="89"/>
      <c r="K51" s="90"/>
      <c r="L51" s="37"/>
      <c r="M51" s="18"/>
      <c r="N51" s="89"/>
      <c r="O51" s="90"/>
      <c r="P51" s="16"/>
      <c r="Q51" s="17"/>
      <c r="R51" s="16"/>
      <c r="S51" s="18"/>
      <c r="T51" s="90"/>
      <c r="U51" s="90"/>
      <c r="V51" s="39"/>
      <c r="W51" s="18"/>
      <c r="X51" s="39"/>
      <c r="Y51" s="17"/>
      <c r="Z51" s="16"/>
      <c r="AA51" s="17"/>
      <c r="AB51" s="106">
        <f t="shared" si="3"/>
        <v>0</v>
      </c>
      <c r="AC51" s="18">
        <f t="shared" si="4"/>
        <v>0</v>
      </c>
      <c r="AD51" s="107">
        <f t="shared" si="5"/>
        <v>49</v>
      </c>
    </row>
    <row r="52" spans="1:31" ht="16.5">
      <c r="A52" s="65"/>
      <c r="B52" s="115"/>
      <c r="C52" s="65"/>
      <c r="D52" s="65"/>
      <c r="E52" s="65"/>
      <c r="F52" s="155"/>
      <c r="G52" s="172"/>
      <c r="H52" s="16"/>
      <c r="I52" s="17"/>
      <c r="J52" s="89"/>
      <c r="K52" s="90"/>
      <c r="L52" s="37"/>
      <c r="M52" s="18"/>
      <c r="N52" s="89"/>
      <c r="O52" s="90"/>
      <c r="P52" s="16"/>
      <c r="Q52" s="17"/>
      <c r="R52" s="16"/>
      <c r="S52" s="18"/>
      <c r="T52" s="90"/>
      <c r="U52" s="90"/>
      <c r="V52" s="39"/>
      <c r="W52" s="18"/>
      <c r="X52" s="39"/>
      <c r="Y52" s="17"/>
      <c r="Z52" s="16"/>
      <c r="AA52" s="17"/>
      <c r="AB52" s="106">
        <f t="shared" si="3"/>
        <v>0</v>
      </c>
      <c r="AC52" s="18">
        <f t="shared" si="4"/>
        <v>0</v>
      </c>
      <c r="AD52" s="107">
        <f t="shared" si="5"/>
        <v>50</v>
      </c>
    </row>
    <row r="53" spans="1:31" ht="16.5">
      <c r="A53" s="65"/>
      <c r="B53" s="115"/>
      <c r="C53" s="65"/>
      <c r="D53" s="65"/>
      <c r="E53" s="65"/>
      <c r="F53" s="155"/>
      <c r="G53" s="172"/>
      <c r="H53" s="16"/>
      <c r="I53" s="17"/>
      <c r="J53" s="89"/>
      <c r="K53" s="90"/>
      <c r="L53" s="37"/>
      <c r="M53" s="18"/>
      <c r="N53" s="89"/>
      <c r="O53" s="90"/>
      <c r="P53" s="16"/>
      <c r="Q53" s="17"/>
      <c r="R53" s="16"/>
      <c r="S53" s="18"/>
      <c r="T53" s="90"/>
      <c r="U53" s="90"/>
      <c r="V53" s="39"/>
      <c r="W53" s="18"/>
      <c r="X53" s="39"/>
      <c r="Y53" s="17"/>
      <c r="Z53" s="16"/>
      <c r="AA53" s="17"/>
      <c r="AB53" s="106">
        <f t="shared" si="3"/>
        <v>0</v>
      </c>
      <c r="AC53" s="18">
        <f t="shared" si="4"/>
        <v>0</v>
      </c>
      <c r="AD53" s="107">
        <f t="shared" si="5"/>
        <v>51</v>
      </c>
    </row>
    <row r="54" spans="1:31" ht="16.5">
      <c r="A54" s="65"/>
      <c r="B54" s="115"/>
      <c r="C54" s="65"/>
      <c r="D54" s="65"/>
      <c r="E54" s="65"/>
      <c r="F54" s="155"/>
      <c r="G54" s="172"/>
      <c r="H54" s="16"/>
      <c r="I54" s="17"/>
      <c r="J54" s="89"/>
      <c r="K54" s="90"/>
      <c r="L54" s="37"/>
      <c r="M54" s="18"/>
      <c r="N54" s="89"/>
      <c r="O54" s="90"/>
      <c r="P54" s="16"/>
      <c r="Q54" s="17"/>
      <c r="R54" s="16"/>
      <c r="S54" s="18"/>
      <c r="T54" s="90"/>
      <c r="U54" s="90"/>
      <c r="V54" s="39"/>
      <c r="W54" s="18"/>
      <c r="X54" s="39"/>
      <c r="Y54" s="17"/>
      <c r="Z54" s="16"/>
      <c r="AA54" s="17"/>
      <c r="AB54" s="106">
        <f t="shared" si="3"/>
        <v>0</v>
      </c>
      <c r="AC54" s="18">
        <f t="shared" si="4"/>
        <v>0</v>
      </c>
      <c r="AD54" s="107">
        <f t="shared" si="5"/>
        <v>52</v>
      </c>
    </row>
    <row r="55" spans="1:31" ht="16.5">
      <c r="A55" s="65"/>
      <c r="B55" s="115"/>
      <c r="C55" s="65"/>
      <c r="D55" s="65"/>
      <c r="E55" s="65"/>
      <c r="F55" s="155"/>
      <c r="G55" s="172"/>
      <c r="H55" s="16"/>
      <c r="I55" s="17"/>
      <c r="J55" s="89"/>
      <c r="K55" s="90"/>
      <c r="L55" s="37"/>
      <c r="M55" s="18"/>
      <c r="N55" s="89"/>
      <c r="O55" s="90"/>
      <c r="P55" s="16"/>
      <c r="Q55" s="17"/>
      <c r="R55" s="16"/>
      <c r="S55" s="18"/>
      <c r="T55" s="90"/>
      <c r="U55" s="90"/>
      <c r="V55" s="39"/>
      <c r="W55" s="18"/>
      <c r="X55" s="39"/>
      <c r="Y55" s="17"/>
      <c r="Z55" s="16"/>
      <c r="AA55" s="17"/>
      <c r="AB55" s="106">
        <f t="shared" si="3"/>
        <v>0</v>
      </c>
      <c r="AC55" s="18">
        <f t="shared" si="4"/>
        <v>0</v>
      </c>
      <c r="AD55" s="107">
        <f t="shared" si="5"/>
        <v>53</v>
      </c>
    </row>
    <row r="56" spans="1:31" ht="16.5">
      <c r="A56" s="65"/>
      <c r="B56" s="115"/>
      <c r="C56" s="65"/>
      <c r="D56" s="65"/>
      <c r="E56" s="65"/>
      <c r="F56" s="155"/>
      <c r="G56" s="172"/>
      <c r="H56" s="16"/>
      <c r="I56" s="17"/>
      <c r="J56" s="89"/>
      <c r="K56" s="90"/>
      <c r="L56" s="37"/>
      <c r="M56" s="18"/>
      <c r="N56" s="89"/>
      <c r="O56" s="90"/>
      <c r="P56" s="16"/>
      <c r="Q56" s="17"/>
      <c r="R56" s="16"/>
      <c r="S56" s="18"/>
      <c r="T56" s="90"/>
      <c r="U56" s="90"/>
      <c r="V56" s="39"/>
      <c r="W56" s="18"/>
      <c r="X56" s="39"/>
      <c r="Y56" s="17"/>
      <c r="Z56" s="16"/>
      <c r="AA56" s="17"/>
      <c r="AB56" s="106">
        <f t="shared" si="3"/>
        <v>0</v>
      </c>
      <c r="AC56" s="18">
        <f t="shared" si="4"/>
        <v>0</v>
      </c>
      <c r="AD56" s="107">
        <f t="shared" si="5"/>
        <v>54</v>
      </c>
    </row>
    <row r="57" spans="1:31" ht="16.5">
      <c r="A57" s="65"/>
      <c r="B57" s="115"/>
      <c r="C57" s="65"/>
      <c r="D57" s="65"/>
      <c r="E57" s="65"/>
      <c r="F57" s="155"/>
      <c r="G57" s="172"/>
      <c r="H57" s="16"/>
      <c r="I57" s="17"/>
      <c r="J57" s="89"/>
      <c r="K57" s="90"/>
      <c r="L57" s="37"/>
      <c r="M57" s="18"/>
      <c r="N57" s="89"/>
      <c r="O57" s="90"/>
      <c r="P57" s="16"/>
      <c r="Q57" s="17"/>
      <c r="R57" s="16"/>
      <c r="S57" s="18"/>
      <c r="T57" s="90"/>
      <c r="U57" s="90"/>
      <c r="V57" s="39"/>
      <c r="W57" s="18"/>
      <c r="X57" s="39"/>
      <c r="Y57" s="17"/>
      <c r="Z57" s="16"/>
      <c r="AA57" s="17"/>
      <c r="AB57" s="106">
        <f t="shared" si="3"/>
        <v>0</v>
      </c>
      <c r="AC57" s="18">
        <f t="shared" si="4"/>
        <v>0</v>
      </c>
      <c r="AD57" s="107">
        <f t="shared" si="5"/>
        <v>55</v>
      </c>
    </row>
    <row r="58" spans="1:31" ht="16.5">
      <c r="A58" s="65"/>
      <c r="B58" s="115"/>
      <c r="C58" s="65"/>
      <c r="D58" s="65"/>
      <c r="E58" s="65"/>
      <c r="F58" s="155"/>
      <c r="G58" s="172"/>
      <c r="H58" s="16"/>
      <c r="I58" s="17"/>
      <c r="J58" s="89"/>
      <c r="K58" s="90"/>
      <c r="L58" s="37"/>
      <c r="M58" s="18"/>
      <c r="N58" s="89"/>
      <c r="O58" s="90"/>
      <c r="P58" s="16"/>
      <c r="Q58" s="17"/>
      <c r="R58" s="16"/>
      <c r="S58" s="18"/>
      <c r="T58" s="90"/>
      <c r="U58" s="90"/>
      <c r="V58" s="39"/>
      <c r="W58" s="18"/>
      <c r="X58" s="39"/>
      <c r="Y58" s="17"/>
      <c r="Z58" s="16"/>
      <c r="AA58" s="17"/>
      <c r="AB58" s="106">
        <f t="shared" si="3"/>
        <v>0</v>
      </c>
      <c r="AC58" s="18">
        <f t="shared" si="4"/>
        <v>0</v>
      </c>
      <c r="AD58" s="107">
        <f t="shared" si="5"/>
        <v>56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E38 D39:D41 E31:E35 E42:E43 C26:E31 D31:D37 C31:C35 D46:D58 C3:E10">
    <cfRule type="expression" dxfId="491" priority="217" stopIfTrue="1">
      <formula>$I3="F"</formula>
    </cfRule>
    <cfRule type="expression" dxfId="490" priority="218" stopIfTrue="1">
      <formula>$I3="M"</formula>
    </cfRule>
  </conditionalFormatting>
  <conditionalFormatting sqref="E38 D39:D41 E31:E35 E42:E43 C26:E31 D31:D37 C31:C35 D46:D58 C3:E10">
    <cfRule type="expression" dxfId="489" priority="211" stopIfTrue="1">
      <formula>$J3="F"</formula>
    </cfRule>
    <cfRule type="expression" dxfId="488" priority="212" stopIfTrue="1">
      <formula>$J3="M"</formula>
    </cfRule>
  </conditionalFormatting>
  <conditionalFormatting sqref="C3:E3">
    <cfRule type="expression" dxfId="487" priority="199" stopIfTrue="1">
      <formula>$I3="F"</formula>
    </cfRule>
    <cfRule type="expression" dxfId="486" priority="200" stopIfTrue="1">
      <formula>$I3="M"</formula>
    </cfRule>
  </conditionalFormatting>
  <conditionalFormatting sqref="C3">
    <cfRule type="expression" dxfId="485" priority="197" stopIfTrue="1">
      <formula>$J3="F"</formula>
    </cfRule>
    <cfRule type="expression" dxfId="484" priority="198" stopIfTrue="1">
      <formula>$J3="M"</formula>
    </cfRule>
  </conditionalFormatting>
  <conditionalFormatting sqref="C3:E3">
    <cfRule type="expression" dxfId="483" priority="195" stopIfTrue="1">
      <formula>$J3="F"</formula>
    </cfRule>
    <cfRule type="expression" dxfId="482" priority="196" stopIfTrue="1">
      <formula>$J3="M"</formula>
    </cfRule>
  </conditionalFormatting>
  <conditionalFormatting sqref="C11:D24">
    <cfRule type="expression" dxfId="481" priority="193" stopIfTrue="1">
      <formula>$I11="F"</formula>
    </cfRule>
    <cfRule type="expression" dxfId="480" priority="194" stopIfTrue="1">
      <formula>$I11="M"</formula>
    </cfRule>
  </conditionalFormatting>
  <conditionalFormatting sqref="C11:D24">
    <cfRule type="expression" dxfId="479" priority="191" stopIfTrue="1">
      <formula>$I11="F"</formula>
    </cfRule>
    <cfRule type="expression" dxfId="478" priority="192" stopIfTrue="1">
      <formula>$I11="M"</formula>
    </cfRule>
  </conditionalFormatting>
  <conditionalFormatting sqref="C11:D24">
    <cfRule type="expression" dxfId="477" priority="189" stopIfTrue="1">
      <formula>$I11="F"</formula>
    </cfRule>
    <cfRule type="expression" dxfId="476" priority="190" stopIfTrue="1">
      <formula>$I11="M"</formula>
    </cfRule>
  </conditionalFormatting>
  <conditionalFormatting sqref="C11:C24">
    <cfRule type="expression" dxfId="475" priority="187" stopIfTrue="1">
      <formula>$J11="F"</formula>
    </cfRule>
    <cfRule type="expression" dxfId="474" priority="188" stopIfTrue="1">
      <formula>$J11="M"</formula>
    </cfRule>
  </conditionalFormatting>
  <conditionalFormatting sqref="C11:D24">
    <cfRule type="expression" dxfId="473" priority="185" stopIfTrue="1">
      <formula>$J11="F"</formula>
    </cfRule>
    <cfRule type="expression" dxfId="472" priority="186" stopIfTrue="1">
      <formula>$J11="M"</formula>
    </cfRule>
  </conditionalFormatting>
  <conditionalFormatting sqref="C11:C24">
    <cfRule type="expression" dxfId="471" priority="183" stopIfTrue="1">
      <formula>$J11="F"</formula>
    </cfRule>
    <cfRule type="expression" dxfId="470" priority="184" stopIfTrue="1">
      <formula>$J11="M"</formula>
    </cfRule>
  </conditionalFormatting>
  <conditionalFormatting sqref="C11:D24">
    <cfRule type="expression" dxfId="469" priority="181" stopIfTrue="1">
      <formula>$J11="F"</formula>
    </cfRule>
    <cfRule type="expression" dxfId="468" priority="182" stopIfTrue="1">
      <formula>$J11="M"</formula>
    </cfRule>
  </conditionalFormatting>
  <conditionalFormatting sqref="E11:E24">
    <cfRule type="expression" dxfId="467" priority="179" stopIfTrue="1">
      <formula>$I11="F"</formula>
    </cfRule>
    <cfRule type="expression" dxfId="466" priority="180" stopIfTrue="1">
      <formula>$I11="M"</formula>
    </cfRule>
  </conditionalFormatting>
  <conditionalFormatting sqref="E11:E24">
    <cfRule type="expression" dxfId="465" priority="177" stopIfTrue="1">
      <formula>$I11="F"</formula>
    </cfRule>
    <cfRule type="expression" dxfId="464" priority="178" stopIfTrue="1">
      <formula>$I11="M"</formula>
    </cfRule>
  </conditionalFormatting>
  <conditionalFormatting sqref="E11:E24">
    <cfRule type="expression" dxfId="463" priority="175" stopIfTrue="1">
      <formula>$I11="F"</formula>
    </cfRule>
    <cfRule type="expression" dxfId="462" priority="176" stopIfTrue="1">
      <formula>$I11="M"</formula>
    </cfRule>
  </conditionalFormatting>
  <conditionalFormatting sqref="E11:E24">
    <cfRule type="expression" dxfId="461" priority="173" stopIfTrue="1">
      <formula>$J11="F"</formula>
    </cfRule>
    <cfRule type="expression" dxfId="460" priority="174" stopIfTrue="1">
      <formula>$J11="M"</formula>
    </cfRule>
  </conditionalFormatting>
  <conditionalFormatting sqref="E11:E24">
    <cfRule type="expression" dxfId="459" priority="171" stopIfTrue="1">
      <formula>$J11="F"</formula>
    </cfRule>
    <cfRule type="expression" dxfId="458" priority="172" stopIfTrue="1">
      <formula>$J11="M"</formula>
    </cfRule>
  </conditionalFormatting>
  <conditionalFormatting sqref="C11:E17">
    <cfRule type="expression" dxfId="457" priority="169" stopIfTrue="1">
      <formula>$I11="F"</formula>
    </cfRule>
    <cfRule type="expression" dxfId="456" priority="170" stopIfTrue="1">
      <formula>$I11="M"</formula>
    </cfRule>
  </conditionalFormatting>
  <conditionalFormatting sqref="C11:C17">
    <cfRule type="expression" dxfId="455" priority="167" stopIfTrue="1">
      <formula>$J11="F"</formula>
    </cfRule>
    <cfRule type="expression" dxfId="454" priority="168" stopIfTrue="1">
      <formula>$J11="M"</formula>
    </cfRule>
  </conditionalFormatting>
  <conditionalFormatting sqref="C11:E17">
    <cfRule type="expression" dxfId="453" priority="165" stopIfTrue="1">
      <formula>$J11="F"</formula>
    </cfRule>
    <cfRule type="expression" dxfId="452" priority="166" stopIfTrue="1">
      <formula>$J11="M"</formula>
    </cfRule>
  </conditionalFormatting>
  <conditionalFormatting sqref="C25:D25">
    <cfRule type="expression" dxfId="451" priority="163" stopIfTrue="1">
      <formula>$I25="F"</formula>
    </cfRule>
    <cfRule type="expression" dxfId="450" priority="164" stopIfTrue="1">
      <formula>$I25="M"</formula>
    </cfRule>
  </conditionalFormatting>
  <conditionalFormatting sqref="C25:D25">
    <cfRule type="expression" dxfId="449" priority="161" stopIfTrue="1">
      <formula>$I25="F"</formula>
    </cfRule>
    <cfRule type="expression" dxfId="448" priority="162" stopIfTrue="1">
      <formula>$I25="M"</formula>
    </cfRule>
  </conditionalFormatting>
  <conditionalFormatting sqref="C25:D25">
    <cfRule type="expression" dxfId="447" priority="159" stopIfTrue="1">
      <formula>$I25="F"</formula>
    </cfRule>
    <cfRule type="expression" dxfId="446" priority="160" stopIfTrue="1">
      <formula>$I25="M"</formula>
    </cfRule>
  </conditionalFormatting>
  <conditionalFormatting sqref="C25">
    <cfRule type="expression" dxfId="445" priority="157" stopIfTrue="1">
      <formula>$J25="F"</formula>
    </cfRule>
    <cfRule type="expression" dxfId="444" priority="158" stopIfTrue="1">
      <formula>$J25="M"</formula>
    </cfRule>
  </conditionalFormatting>
  <conditionalFormatting sqref="C25:D25">
    <cfRule type="expression" dxfId="443" priority="155" stopIfTrue="1">
      <formula>$J25="F"</formula>
    </cfRule>
    <cfRule type="expression" dxfId="442" priority="156" stopIfTrue="1">
      <formula>$J25="M"</formula>
    </cfRule>
  </conditionalFormatting>
  <conditionalFormatting sqref="C25">
    <cfRule type="expression" dxfId="441" priority="153" stopIfTrue="1">
      <formula>$J25="F"</formula>
    </cfRule>
    <cfRule type="expression" dxfId="440" priority="154" stopIfTrue="1">
      <formula>$J25="M"</formula>
    </cfRule>
  </conditionalFormatting>
  <conditionalFormatting sqref="C25:D25">
    <cfRule type="expression" dxfId="439" priority="151" stopIfTrue="1">
      <formula>$J25="F"</formula>
    </cfRule>
    <cfRule type="expression" dxfId="438" priority="152" stopIfTrue="1">
      <formula>$J25="M"</formula>
    </cfRule>
  </conditionalFormatting>
  <conditionalFormatting sqref="E25">
    <cfRule type="expression" dxfId="437" priority="149" stopIfTrue="1">
      <formula>$I25="F"</formula>
    </cfRule>
    <cfRule type="expression" dxfId="436" priority="150" stopIfTrue="1">
      <formula>$I25="M"</formula>
    </cfRule>
  </conditionalFormatting>
  <conditionalFormatting sqref="E25">
    <cfRule type="expression" dxfId="435" priority="147" stopIfTrue="1">
      <formula>$I25="F"</formula>
    </cfRule>
    <cfRule type="expression" dxfId="434" priority="148" stopIfTrue="1">
      <formula>$I25="M"</formula>
    </cfRule>
  </conditionalFormatting>
  <conditionalFormatting sqref="E25">
    <cfRule type="expression" dxfId="433" priority="145" stopIfTrue="1">
      <formula>$I25="F"</formula>
    </cfRule>
    <cfRule type="expression" dxfId="432" priority="146" stopIfTrue="1">
      <formula>$I25="M"</formula>
    </cfRule>
  </conditionalFormatting>
  <conditionalFormatting sqref="E25">
    <cfRule type="expression" dxfId="431" priority="143" stopIfTrue="1">
      <formula>$J25="F"</formula>
    </cfRule>
    <cfRule type="expression" dxfId="430" priority="144" stopIfTrue="1">
      <formula>$J25="M"</formula>
    </cfRule>
  </conditionalFormatting>
  <conditionalFormatting sqref="E25">
    <cfRule type="expression" dxfId="429" priority="141" stopIfTrue="1">
      <formula>$J25="F"</formula>
    </cfRule>
    <cfRule type="expression" dxfId="428" priority="142" stopIfTrue="1">
      <formula>$J25="M"</formula>
    </cfRule>
  </conditionalFormatting>
  <conditionalFormatting sqref="C25:E25">
    <cfRule type="expression" dxfId="427" priority="139" stopIfTrue="1">
      <formula>$I25="F"</formula>
    </cfRule>
    <cfRule type="expression" dxfId="426" priority="140" stopIfTrue="1">
      <formula>$I25="M"</formula>
    </cfRule>
  </conditionalFormatting>
  <conditionalFormatting sqref="C25">
    <cfRule type="expression" dxfId="425" priority="137" stopIfTrue="1">
      <formula>$J25="F"</formula>
    </cfRule>
    <cfRule type="expression" dxfId="424" priority="138" stopIfTrue="1">
      <formula>$J25="M"</formula>
    </cfRule>
  </conditionalFormatting>
  <conditionalFormatting sqref="C25:E25">
    <cfRule type="expression" dxfId="423" priority="135" stopIfTrue="1">
      <formula>$J25="F"</formula>
    </cfRule>
    <cfRule type="expression" dxfId="422" priority="136" stopIfTrue="1">
      <formula>$J25="M"</formula>
    </cfRule>
  </conditionalFormatting>
  <conditionalFormatting sqref="C26:D26">
    <cfRule type="expression" dxfId="421" priority="103" stopIfTrue="1">
      <formula>$I26="F"</formula>
    </cfRule>
    <cfRule type="expression" dxfId="420" priority="104" stopIfTrue="1">
      <formula>$I26="M"</formula>
    </cfRule>
  </conditionalFormatting>
  <conditionalFormatting sqref="C26:D26">
    <cfRule type="expression" dxfId="419" priority="101" stopIfTrue="1">
      <formula>$I26="F"</formula>
    </cfRule>
    <cfRule type="expression" dxfId="418" priority="102" stopIfTrue="1">
      <formula>$I26="M"</formula>
    </cfRule>
  </conditionalFormatting>
  <conditionalFormatting sqref="C26:D26">
    <cfRule type="expression" dxfId="417" priority="99" stopIfTrue="1">
      <formula>$I26="F"</formula>
    </cfRule>
    <cfRule type="expression" dxfId="416" priority="100" stopIfTrue="1">
      <formula>$I26="M"</formula>
    </cfRule>
  </conditionalFormatting>
  <conditionalFormatting sqref="C26">
    <cfRule type="expression" dxfId="415" priority="97" stopIfTrue="1">
      <formula>$J26="F"</formula>
    </cfRule>
    <cfRule type="expression" dxfId="414" priority="98" stopIfTrue="1">
      <formula>$J26="M"</formula>
    </cfRule>
  </conditionalFormatting>
  <conditionalFormatting sqref="C26:D26">
    <cfRule type="expression" dxfId="413" priority="95" stopIfTrue="1">
      <formula>$J26="F"</formula>
    </cfRule>
    <cfRule type="expression" dxfId="412" priority="96" stopIfTrue="1">
      <formula>$J26="M"</formula>
    </cfRule>
  </conditionalFormatting>
  <conditionalFormatting sqref="E26">
    <cfRule type="expression" dxfId="411" priority="93" stopIfTrue="1">
      <formula>$I26="F"</formula>
    </cfRule>
    <cfRule type="expression" dxfId="410" priority="94" stopIfTrue="1">
      <formula>$I26="M"</formula>
    </cfRule>
  </conditionalFormatting>
  <conditionalFormatting sqref="E26">
    <cfRule type="expression" dxfId="409" priority="91" stopIfTrue="1">
      <formula>$I26="F"</formula>
    </cfRule>
    <cfRule type="expression" dxfId="408" priority="92" stopIfTrue="1">
      <formula>$I26="M"</formula>
    </cfRule>
  </conditionalFormatting>
  <conditionalFormatting sqref="E26">
    <cfRule type="expression" dxfId="407" priority="89" stopIfTrue="1">
      <formula>$I26="F"</formula>
    </cfRule>
    <cfRule type="expression" dxfId="406" priority="90" stopIfTrue="1">
      <formula>$I26="M"</formula>
    </cfRule>
  </conditionalFormatting>
  <conditionalFormatting sqref="E26">
    <cfRule type="expression" dxfId="405" priority="87" stopIfTrue="1">
      <formula>$J26="F"</formula>
    </cfRule>
    <cfRule type="expression" dxfId="404" priority="88" stopIfTrue="1">
      <formula>$J26="M"</formula>
    </cfRule>
  </conditionalFormatting>
  <conditionalFormatting sqref="C26:E26">
    <cfRule type="expression" dxfId="403" priority="85" stopIfTrue="1">
      <formula>$I26="F"</formula>
    </cfRule>
    <cfRule type="expression" dxfId="402" priority="86" stopIfTrue="1">
      <formula>$I26="M"</formula>
    </cfRule>
  </conditionalFormatting>
  <conditionalFormatting sqref="C26">
    <cfRule type="expression" dxfId="401" priority="83" stopIfTrue="1">
      <formula>$J26="F"</formula>
    </cfRule>
    <cfRule type="expression" dxfId="400" priority="84" stopIfTrue="1">
      <formula>$J26="M"</formula>
    </cfRule>
  </conditionalFormatting>
  <conditionalFormatting sqref="C26:E26">
    <cfRule type="expression" dxfId="399" priority="81" stopIfTrue="1">
      <formula>$J26="F"</formula>
    </cfRule>
    <cfRule type="expression" dxfId="398" priority="82" stopIfTrue="1">
      <formula>$J26="M"</formula>
    </cfRule>
  </conditionalFormatting>
  <conditionalFormatting sqref="A36:A58">
    <cfRule type="expression" dxfId="397" priority="79" stopIfTrue="1">
      <formula>$I36="F"</formula>
    </cfRule>
    <cfRule type="expression" dxfId="396" priority="80" stopIfTrue="1">
      <formula>$I36="M"</formula>
    </cfRule>
  </conditionalFormatting>
  <conditionalFormatting sqref="A36:A58">
    <cfRule type="expression" dxfId="395" priority="77" stopIfTrue="1">
      <formula>$I36="F"</formula>
    </cfRule>
    <cfRule type="expression" dxfId="394" priority="78" stopIfTrue="1">
      <formula>$I36="M"</formula>
    </cfRule>
  </conditionalFormatting>
  <conditionalFormatting sqref="A36:A58">
    <cfRule type="expression" dxfId="393" priority="75" stopIfTrue="1">
      <formula>$I36="F"</formula>
    </cfRule>
    <cfRule type="expression" dxfId="392" priority="76" stopIfTrue="1">
      <formula>$I36="M"</formula>
    </cfRule>
  </conditionalFormatting>
  <conditionalFormatting sqref="A36:A58">
    <cfRule type="expression" dxfId="391" priority="73" stopIfTrue="1">
      <formula>$J36="F"</formula>
    </cfRule>
    <cfRule type="expression" dxfId="390" priority="74" stopIfTrue="1">
      <formula>$J36="M"</formula>
    </cfRule>
  </conditionalFormatting>
  <conditionalFormatting sqref="A36:A58">
    <cfRule type="expression" dxfId="389" priority="71" stopIfTrue="1">
      <formula>$J36="F"</formula>
    </cfRule>
    <cfRule type="expression" dxfId="388" priority="72" stopIfTrue="1">
      <formula>$J36="M"</formula>
    </cfRule>
  </conditionalFormatting>
  <conditionalFormatting sqref="C19:E19">
    <cfRule type="expression" dxfId="387" priority="69" stopIfTrue="1">
      <formula>$I19="F"</formula>
    </cfRule>
    <cfRule type="expression" dxfId="386" priority="70" stopIfTrue="1">
      <formula>$I19="M"</formula>
    </cfRule>
  </conditionalFormatting>
  <conditionalFormatting sqref="C19:E19">
    <cfRule type="expression" dxfId="385" priority="67" stopIfTrue="1">
      <formula>$J19="F"</formula>
    </cfRule>
    <cfRule type="expression" dxfId="384" priority="68" stopIfTrue="1">
      <formula>$J19="M"</formula>
    </cfRule>
  </conditionalFormatting>
  <conditionalFormatting sqref="C20:E20">
    <cfRule type="expression" dxfId="383" priority="65" stopIfTrue="1">
      <formula>$I20="F"</formula>
    </cfRule>
    <cfRule type="expression" dxfId="382" priority="66" stopIfTrue="1">
      <formula>$I20="M"</formula>
    </cfRule>
  </conditionalFormatting>
  <conditionalFormatting sqref="C20:E20">
    <cfRule type="expression" dxfId="381" priority="63" stopIfTrue="1">
      <formula>$J20="F"</formula>
    </cfRule>
    <cfRule type="expression" dxfId="380" priority="64" stopIfTrue="1">
      <formula>$J20="M"</formula>
    </cfRule>
  </conditionalFormatting>
  <conditionalFormatting sqref="C20:D20">
    <cfRule type="expression" dxfId="379" priority="61" stopIfTrue="1">
      <formula>$I20="F"</formula>
    </cfRule>
    <cfRule type="expression" dxfId="378" priority="62" stopIfTrue="1">
      <formula>$I20="M"</formula>
    </cfRule>
  </conditionalFormatting>
  <conditionalFormatting sqref="C20:D20">
    <cfRule type="expression" dxfId="377" priority="59" stopIfTrue="1">
      <formula>$I20="F"</formula>
    </cfRule>
    <cfRule type="expression" dxfId="376" priority="60" stopIfTrue="1">
      <formula>$I20="M"</formula>
    </cfRule>
  </conditionalFormatting>
  <conditionalFormatting sqref="C20:D20">
    <cfRule type="expression" dxfId="375" priority="57" stopIfTrue="1">
      <formula>$I20="F"</formula>
    </cfRule>
    <cfRule type="expression" dxfId="374" priority="58" stopIfTrue="1">
      <formula>$I20="M"</formula>
    </cfRule>
  </conditionalFormatting>
  <conditionalFormatting sqref="C20">
    <cfRule type="expression" dxfId="373" priority="55" stopIfTrue="1">
      <formula>$J20="F"</formula>
    </cfRule>
    <cfRule type="expression" dxfId="372" priority="56" stopIfTrue="1">
      <formula>$J20="M"</formula>
    </cfRule>
  </conditionalFormatting>
  <conditionalFormatting sqref="C20:D20">
    <cfRule type="expression" dxfId="371" priority="53" stopIfTrue="1">
      <formula>$J20="F"</formula>
    </cfRule>
    <cfRule type="expression" dxfId="370" priority="54" stopIfTrue="1">
      <formula>$J20="M"</formula>
    </cfRule>
  </conditionalFormatting>
  <conditionalFormatting sqref="C20">
    <cfRule type="expression" dxfId="369" priority="51" stopIfTrue="1">
      <formula>$J20="F"</formula>
    </cfRule>
    <cfRule type="expression" dxfId="368" priority="52" stopIfTrue="1">
      <formula>$J20="M"</formula>
    </cfRule>
  </conditionalFormatting>
  <conditionalFormatting sqref="C20:D20">
    <cfRule type="expression" dxfId="367" priority="49" stopIfTrue="1">
      <formula>$J20="F"</formula>
    </cfRule>
    <cfRule type="expression" dxfId="366" priority="50" stopIfTrue="1">
      <formula>$J20="M"</formula>
    </cfRule>
  </conditionalFormatting>
  <conditionalFormatting sqref="E20">
    <cfRule type="expression" dxfId="365" priority="47" stopIfTrue="1">
      <formula>$I20="F"</formula>
    </cfRule>
    <cfRule type="expression" dxfId="364" priority="48" stopIfTrue="1">
      <formula>$I20="M"</formula>
    </cfRule>
  </conditionalFormatting>
  <conditionalFormatting sqref="E20">
    <cfRule type="expression" dxfId="363" priority="45" stopIfTrue="1">
      <formula>$I20="F"</formula>
    </cfRule>
    <cfRule type="expression" dxfId="362" priority="46" stopIfTrue="1">
      <formula>$I20="M"</formula>
    </cfRule>
  </conditionalFormatting>
  <conditionalFormatting sqref="E20">
    <cfRule type="expression" dxfId="361" priority="43" stopIfTrue="1">
      <formula>$I20="F"</formula>
    </cfRule>
    <cfRule type="expression" dxfId="360" priority="44" stopIfTrue="1">
      <formula>$I20="M"</formula>
    </cfRule>
  </conditionalFormatting>
  <conditionalFormatting sqref="E20">
    <cfRule type="expression" dxfId="359" priority="41" stopIfTrue="1">
      <formula>$J20="F"</formula>
    </cfRule>
    <cfRule type="expression" dxfId="358" priority="42" stopIfTrue="1">
      <formula>$J20="M"</formula>
    </cfRule>
  </conditionalFormatting>
  <conditionalFormatting sqref="E20">
    <cfRule type="expression" dxfId="357" priority="39" stopIfTrue="1">
      <formula>$J20="F"</formula>
    </cfRule>
    <cfRule type="expression" dxfId="356" priority="40" stopIfTrue="1">
      <formula>$J20="M"</formula>
    </cfRule>
  </conditionalFormatting>
  <conditionalFormatting sqref="C20:E20">
    <cfRule type="expression" dxfId="355" priority="37" stopIfTrue="1">
      <formula>$I20="F"</formula>
    </cfRule>
    <cfRule type="expression" dxfId="354" priority="38" stopIfTrue="1">
      <formula>$I20="M"</formula>
    </cfRule>
  </conditionalFormatting>
  <conditionalFormatting sqref="C20">
    <cfRule type="expression" dxfId="353" priority="35" stopIfTrue="1">
      <formula>$J20="F"</formula>
    </cfRule>
    <cfRule type="expression" dxfId="352" priority="36" stopIfTrue="1">
      <formula>$J20="M"</formula>
    </cfRule>
  </conditionalFormatting>
  <conditionalFormatting sqref="C20:E20">
    <cfRule type="expression" dxfId="351" priority="33" stopIfTrue="1">
      <formula>$J20="F"</formula>
    </cfRule>
    <cfRule type="expression" dxfId="350" priority="34" stopIfTrue="1">
      <formula>$J20="M"</formula>
    </cfRule>
  </conditionalFormatting>
  <conditionalFormatting sqref="C21:E21">
    <cfRule type="expression" dxfId="349" priority="31" stopIfTrue="1">
      <formula>$I21="F"</formula>
    </cfRule>
    <cfRule type="expression" dxfId="348" priority="32" stopIfTrue="1">
      <formula>$I21="M"</formula>
    </cfRule>
  </conditionalFormatting>
  <conditionalFormatting sqref="C21:E21">
    <cfRule type="expression" dxfId="347" priority="29" stopIfTrue="1">
      <formula>$J21="F"</formula>
    </cfRule>
    <cfRule type="expression" dxfId="346" priority="30" stopIfTrue="1">
      <formula>$J21="M"</formula>
    </cfRule>
  </conditionalFormatting>
  <conditionalFormatting sqref="C21:D21">
    <cfRule type="expression" dxfId="345" priority="27" stopIfTrue="1">
      <formula>$I21="F"</formula>
    </cfRule>
    <cfRule type="expression" dxfId="344" priority="28" stopIfTrue="1">
      <formula>$I21="M"</formula>
    </cfRule>
  </conditionalFormatting>
  <conditionalFormatting sqref="C21:D21">
    <cfRule type="expression" dxfId="343" priority="25" stopIfTrue="1">
      <formula>$I21="F"</formula>
    </cfRule>
    <cfRule type="expression" dxfId="342" priority="26" stopIfTrue="1">
      <formula>$I21="M"</formula>
    </cfRule>
  </conditionalFormatting>
  <conditionalFormatting sqref="C21:D21">
    <cfRule type="expression" dxfId="341" priority="23" stopIfTrue="1">
      <formula>$I21="F"</formula>
    </cfRule>
    <cfRule type="expression" dxfId="340" priority="24" stopIfTrue="1">
      <formula>$I21="M"</formula>
    </cfRule>
  </conditionalFormatting>
  <conditionalFormatting sqref="C21">
    <cfRule type="expression" dxfId="339" priority="21" stopIfTrue="1">
      <formula>$J21="F"</formula>
    </cfRule>
    <cfRule type="expression" dxfId="338" priority="22" stopIfTrue="1">
      <formula>$J21="M"</formula>
    </cfRule>
  </conditionalFormatting>
  <conditionalFormatting sqref="C21:D21">
    <cfRule type="expression" dxfId="337" priority="19" stopIfTrue="1">
      <formula>$J21="F"</formula>
    </cfRule>
    <cfRule type="expression" dxfId="336" priority="20" stopIfTrue="1">
      <formula>$J21="M"</formula>
    </cfRule>
  </conditionalFormatting>
  <conditionalFormatting sqref="C21">
    <cfRule type="expression" dxfId="335" priority="17" stopIfTrue="1">
      <formula>$J21="F"</formula>
    </cfRule>
    <cfRule type="expression" dxfId="334" priority="18" stopIfTrue="1">
      <formula>$J21="M"</formula>
    </cfRule>
  </conditionalFormatting>
  <conditionalFormatting sqref="C21:D21">
    <cfRule type="expression" dxfId="333" priority="15" stopIfTrue="1">
      <formula>$J21="F"</formula>
    </cfRule>
    <cfRule type="expression" dxfId="332" priority="16" stopIfTrue="1">
      <formula>$J21="M"</formula>
    </cfRule>
  </conditionalFormatting>
  <conditionalFormatting sqref="E21">
    <cfRule type="expression" dxfId="331" priority="13" stopIfTrue="1">
      <formula>$I21="F"</formula>
    </cfRule>
    <cfRule type="expression" dxfId="330" priority="14" stopIfTrue="1">
      <formula>$I21="M"</formula>
    </cfRule>
  </conditionalFormatting>
  <conditionalFormatting sqref="E21">
    <cfRule type="expression" dxfId="329" priority="11" stopIfTrue="1">
      <formula>$I21="F"</formula>
    </cfRule>
    <cfRule type="expression" dxfId="328" priority="12" stopIfTrue="1">
      <formula>$I21="M"</formula>
    </cfRule>
  </conditionalFormatting>
  <conditionalFormatting sqref="E21">
    <cfRule type="expression" dxfId="327" priority="9" stopIfTrue="1">
      <formula>$I21="F"</formula>
    </cfRule>
    <cfRule type="expression" dxfId="326" priority="10" stopIfTrue="1">
      <formula>$I21="M"</formula>
    </cfRule>
  </conditionalFormatting>
  <conditionalFormatting sqref="E21">
    <cfRule type="expression" dxfId="325" priority="7" stopIfTrue="1">
      <formula>$J21="F"</formula>
    </cfRule>
    <cfRule type="expression" dxfId="324" priority="8" stopIfTrue="1">
      <formula>$J21="M"</formula>
    </cfRule>
  </conditionalFormatting>
  <conditionalFormatting sqref="E21">
    <cfRule type="expression" dxfId="323" priority="5" stopIfTrue="1">
      <formula>$J21="F"</formula>
    </cfRule>
    <cfRule type="expression" dxfId="322" priority="6" stopIfTrue="1">
      <formula>$J21="M"</formula>
    </cfRule>
  </conditionalFormatting>
  <conditionalFormatting sqref="E33">
    <cfRule type="expression" dxfId="321" priority="3" stopIfTrue="1">
      <formula>$I33="F"</formula>
    </cfRule>
    <cfRule type="expression" dxfId="320" priority="4" stopIfTrue="1">
      <formula>$I33="M"</formula>
    </cfRule>
  </conditionalFormatting>
  <conditionalFormatting sqref="E33">
    <cfRule type="expression" dxfId="319" priority="1" stopIfTrue="1">
      <formula>$J33="F"</formula>
    </cfRule>
    <cfRule type="expression" dxfId="318" priority="2" stopIfTrue="1">
      <formula>$J33="M"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94"/>
  <sheetViews>
    <sheetView topLeftCell="C1" zoomScale="90" zoomScaleNormal="90" workbookViewId="0">
      <pane ySplit="2" topLeftCell="A24" activePane="bottomLeft" state="frozen"/>
      <selection pane="bottomLeft" activeCell="C50" sqref="A50:IV50"/>
    </sheetView>
  </sheetViews>
  <sheetFormatPr baseColWidth="10" defaultRowHeight="15"/>
  <cols>
    <col min="1" max="1" width="24.7109375" style="77" bestFit="1" customWidth="1"/>
    <col min="2" max="2" width="14" style="77" bestFit="1" customWidth="1"/>
    <col min="3" max="3" width="18.28515625" style="77" customWidth="1"/>
    <col min="4" max="4" width="11.42578125" style="77" bestFit="1" customWidth="1"/>
    <col min="5" max="5" width="29.5703125" style="143" bestFit="1" customWidth="1"/>
    <col min="6" max="6" width="4.140625" style="149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1" bestFit="1" customWidth="1"/>
    <col min="11" max="11" width="7.28515625" style="121" bestFit="1" customWidth="1"/>
    <col min="12" max="12" width="4.140625" style="77" bestFit="1" customWidth="1"/>
    <col min="13" max="13" width="7.28515625" style="77" bestFit="1" customWidth="1"/>
    <col min="14" max="14" width="4.140625" style="121" bestFit="1" customWidth="1"/>
    <col min="15" max="15" width="7.28515625" style="121" bestFit="1" customWidth="1"/>
    <col min="16" max="16" width="4.140625" style="77" bestFit="1" customWidth="1"/>
    <col min="17" max="17" width="7.28515625" style="77" bestFit="1" customWidth="1"/>
    <col min="18" max="18" width="4.140625" style="122" bestFit="1" customWidth="1"/>
    <col min="19" max="19" width="7.28515625" style="123" bestFit="1" customWidth="1"/>
    <col min="20" max="20" width="4.140625" style="121" bestFit="1" customWidth="1"/>
    <col min="21" max="21" width="7.28515625" style="121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77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42578125" style="77"/>
    <col min="30" max="30" width="12" style="77" bestFit="1" customWidth="1"/>
    <col min="31" max="16384" width="11.42578125" style="77"/>
  </cols>
  <sheetData>
    <row r="1" spans="1:31" ht="15" customHeight="1">
      <c r="B1" s="77" t="s">
        <v>332</v>
      </c>
      <c r="C1" s="228" t="s">
        <v>131</v>
      </c>
      <c r="D1" s="228"/>
      <c r="E1" s="229"/>
      <c r="F1" s="230">
        <v>42694</v>
      </c>
      <c r="G1" s="231"/>
      <c r="H1" s="230">
        <v>42715</v>
      </c>
      <c r="I1" s="231"/>
      <c r="J1" s="238">
        <v>42750</v>
      </c>
      <c r="K1" s="239"/>
      <c r="L1" s="234">
        <v>42771</v>
      </c>
      <c r="M1" s="235"/>
      <c r="N1" s="238">
        <v>42813</v>
      </c>
      <c r="O1" s="239"/>
      <c r="P1" s="230">
        <v>42827</v>
      </c>
      <c r="Q1" s="231"/>
      <c r="R1" s="234">
        <v>42856</v>
      </c>
      <c r="S1" s="234"/>
      <c r="T1" s="238">
        <v>42875</v>
      </c>
      <c r="U1" s="238"/>
      <c r="V1" s="234">
        <v>42896</v>
      </c>
      <c r="W1" s="235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333</v>
      </c>
    </row>
    <row r="2" spans="1:31" ht="33">
      <c r="A2" s="98" t="s">
        <v>138</v>
      </c>
      <c r="B2" s="98" t="s">
        <v>139</v>
      </c>
      <c r="C2" s="99" t="s">
        <v>0</v>
      </c>
      <c r="D2" s="99" t="s">
        <v>1</v>
      </c>
      <c r="E2" s="100" t="s">
        <v>2</v>
      </c>
      <c r="F2" s="167" t="s">
        <v>6</v>
      </c>
      <c r="G2" s="17" t="s">
        <v>91</v>
      </c>
      <c r="H2" s="102" t="s">
        <v>6</v>
      </c>
      <c r="I2" s="17" t="s">
        <v>91</v>
      </c>
      <c r="J2" s="105" t="s">
        <v>6</v>
      </c>
      <c r="K2" s="90" t="s">
        <v>91</v>
      </c>
      <c r="L2" s="104" t="s">
        <v>6</v>
      </c>
      <c r="M2" s="18" t="s">
        <v>91</v>
      </c>
      <c r="N2" s="105" t="s">
        <v>6</v>
      </c>
      <c r="O2" s="90" t="s">
        <v>91</v>
      </c>
      <c r="P2" s="102" t="s">
        <v>6</v>
      </c>
      <c r="Q2" s="18" t="s">
        <v>91</v>
      </c>
      <c r="R2" s="102" t="s">
        <v>6</v>
      </c>
      <c r="S2" s="18" t="s">
        <v>91</v>
      </c>
      <c r="T2" s="105" t="s">
        <v>6</v>
      </c>
      <c r="U2" s="90" t="s">
        <v>91</v>
      </c>
      <c r="V2" s="102" t="s">
        <v>6</v>
      </c>
      <c r="W2" s="18" t="s">
        <v>91</v>
      </c>
      <c r="X2" s="10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15" t="s">
        <v>496</v>
      </c>
      <c r="B3" s="96" t="s">
        <v>497</v>
      </c>
      <c r="C3" s="115" t="s">
        <v>97</v>
      </c>
      <c r="D3" s="115" t="s">
        <v>191</v>
      </c>
      <c r="E3" s="115" t="s">
        <v>1016</v>
      </c>
      <c r="F3" s="134">
        <v>1</v>
      </c>
      <c r="G3" s="17">
        <v>100</v>
      </c>
      <c r="H3" s="16">
        <v>1</v>
      </c>
      <c r="I3" s="17">
        <v>100</v>
      </c>
      <c r="J3" s="89"/>
      <c r="K3" s="90"/>
      <c r="L3" s="37">
        <v>1</v>
      </c>
      <c r="M3" s="18">
        <v>100</v>
      </c>
      <c r="N3" s="89"/>
      <c r="O3" s="90"/>
      <c r="P3" s="16"/>
      <c r="Q3" s="17"/>
      <c r="R3" s="16"/>
      <c r="S3" s="18"/>
      <c r="T3" s="90"/>
      <c r="U3" s="90"/>
      <c r="V3" s="39"/>
      <c r="W3" s="18"/>
      <c r="X3" s="39"/>
      <c r="Y3" s="17"/>
      <c r="Z3" s="16"/>
      <c r="AA3" s="17"/>
      <c r="AB3" s="106">
        <f t="shared" ref="AB3:AB34" si="0">G3+I3+K3+M3+O3+Q3+S3+AA3+U3+W3+Y3</f>
        <v>300</v>
      </c>
      <c r="AC3" s="18">
        <f t="shared" ref="AC3:AC34" si="1">G3+I3+K3+M3+O3+Q3+S3+AA3+U3+W3+Y3</f>
        <v>300</v>
      </c>
      <c r="AD3" s="107">
        <v>1</v>
      </c>
      <c r="AE3" s="77">
        <v>3</v>
      </c>
    </row>
    <row r="4" spans="1:31" ht="16.5">
      <c r="A4" s="115" t="s">
        <v>510</v>
      </c>
      <c r="B4" s="96" t="s">
        <v>511</v>
      </c>
      <c r="C4" s="115" t="s">
        <v>95</v>
      </c>
      <c r="D4" s="115" t="s">
        <v>512</v>
      </c>
      <c r="E4" s="115" t="s">
        <v>1042</v>
      </c>
      <c r="F4" s="134">
        <v>7</v>
      </c>
      <c r="G4" s="17">
        <v>46</v>
      </c>
      <c r="H4" s="16">
        <v>3</v>
      </c>
      <c r="I4" s="17">
        <v>65</v>
      </c>
      <c r="J4" s="89"/>
      <c r="K4" s="90"/>
      <c r="L4" s="37">
        <v>1</v>
      </c>
      <c r="M4" s="18">
        <v>100</v>
      </c>
      <c r="N4" s="89"/>
      <c r="O4" s="90"/>
      <c r="P4" s="16"/>
      <c r="Q4" s="17"/>
      <c r="R4" s="16"/>
      <c r="S4" s="18"/>
      <c r="T4" s="90"/>
      <c r="U4" s="90"/>
      <c r="V4" s="39"/>
      <c r="W4" s="18"/>
      <c r="X4" s="39"/>
      <c r="Y4" s="17"/>
      <c r="Z4" s="16"/>
      <c r="AA4" s="17"/>
      <c r="AB4" s="106">
        <f t="shared" si="0"/>
        <v>211</v>
      </c>
      <c r="AC4" s="18">
        <f t="shared" si="1"/>
        <v>211</v>
      </c>
      <c r="AD4" s="107">
        <f t="shared" ref="AD4:AD35" si="2">AD3+1</f>
        <v>2</v>
      </c>
      <c r="AE4" s="77">
        <v>3</v>
      </c>
    </row>
    <row r="5" spans="1:31" ht="16.5">
      <c r="A5" s="115" t="s">
        <v>118</v>
      </c>
      <c r="B5" s="96">
        <v>38961</v>
      </c>
      <c r="C5" s="115" t="s">
        <v>866</v>
      </c>
      <c r="D5" s="115" t="s">
        <v>504</v>
      </c>
      <c r="E5" s="115" t="s">
        <v>356</v>
      </c>
      <c r="F5" s="134">
        <v>3</v>
      </c>
      <c r="G5" s="17">
        <v>65</v>
      </c>
      <c r="H5" s="16">
        <v>2</v>
      </c>
      <c r="I5" s="17">
        <v>80</v>
      </c>
      <c r="J5" s="89"/>
      <c r="K5" s="90"/>
      <c r="L5" s="37">
        <v>3</v>
      </c>
      <c r="M5" s="18">
        <v>65</v>
      </c>
      <c r="N5" s="89"/>
      <c r="O5" s="90"/>
      <c r="P5" s="16"/>
      <c r="Q5" s="17"/>
      <c r="R5" s="16"/>
      <c r="S5" s="18"/>
      <c r="T5" s="90"/>
      <c r="U5" s="90"/>
      <c r="V5" s="39"/>
      <c r="W5" s="18"/>
      <c r="X5" s="39"/>
      <c r="Y5" s="17"/>
      <c r="Z5" s="16"/>
      <c r="AA5" s="17"/>
      <c r="AB5" s="106">
        <f t="shared" si="0"/>
        <v>210</v>
      </c>
      <c r="AC5" s="18">
        <f t="shared" si="1"/>
        <v>210</v>
      </c>
      <c r="AD5" s="107">
        <f t="shared" si="2"/>
        <v>3</v>
      </c>
      <c r="AE5" s="77">
        <v>3</v>
      </c>
    </row>
    <row r="6" spans="1:31" ht="16.5">
      <c r="A6" s="115" t="s">
        <v>492</v>
      </c>
      <c r="B6" s="96" t="s">
        <v>493</v>
      </c>
      <c r="C6" s="115" t="s">
        <v>494</v>
      </c>
      <c r="D6" s="115" t="s">
        <v>495</v>
      </c>
      <c r="E6" s="115" t="s">
        <v>1016</v>
      </c>
      <c r="F6" s="134">
        <v>1</v>
      </c>
      <c r="G6" s="17">
        <v>100</v>
      </c>
      <c r="H6" s="16">
        <v>4</v>
      </c>
      <c r="I6" s="17">
        <v>55</v>
      </c>
      <c r="J6" s="89"/>
      <c r="K6" s="90"/>
      <c r="L6" s="37">
        <v>4</v>
      </c>
      <c r="M6" s="18">
        <v>55</v>
      </c>
      <c r="N6" s="89"/>
      <c r="O6" s="90"/>
      <c r="P6" s="16"/>
      <c r="Q6" s="17"/>
      <c r="R6" s="16"/>
      <c r="S6" s="18"/>
      <c r="T6" s="90"/>
      <c r="U6" s="90"/>
      <c r="V6" s="39"/>
      <c r="W6" s="18"/>
      <c r="X6" s="39"/>
      <c r="Y6" s="17"/>
      <c r="Z6" s="16"/>
      <c r="AA6" s="17"/>
      <c r="AB6" s="106">
        <f t="shared" si="0"/>
        <v>210</v>
      </c>
      <c r="AC6" s="18">
        <f t="shared" si="1"/>
        <v>210</v>
      </c>
      <c r="AD6" s="107">
        <f t="shared" si="2"/>
        <v>4</v>
      </c>
      <c r="AE6" s="77">
        <v>3</v>
      </c>
    </row>
    <row r="7" spans="1:31" ht="16.5">
      <c r="A7" s="115" t="s">
        <v>498</v>
      </c>
      <c r="B7" s="96" t="s">
        <v>499</v>
      </c>
      <c r="C7" s="115" t="s">
        <v>252</v>
      </c>
      <c r="D7" s="115" t="s">
        <v>43</v>
      </c>
      <c r="E7" s="115" t="s">
        <v>500</v>
      </c>
      <c r="F7" s="134">
        <v>2</v>
      </c>
      <c r="G7" s="17">
        <v>80</v>
      </c>
      <c r="H7" s="16">
        <v>6</v>
      </c>
      <c r="I7" s="17">
        <v>46</v>
      </c>
      <c r="J7" s="89"/>
      <c r="K7" s="90"/>
      <c r="L7" s="37">
        <v>5</v>
      </c>
      <c r="M7" s="18">
        <v>50</v>
      </c>
      <c r="N7" s="89"/>
      <c r="O7" s="90"/>
      <c r="P7" s="16"/>
      <c r="Q7" s="17"/>
      <c r="R7" s="16"/>
      <c r="S7" s="18"/>
      <c r="T7" s="90"/>
      <c r="U7" s="90"/>
      <c r="V7" s="39"/>
      <c r="W7" s="18"/>
      <c r="X7" s="39"/>
      <c r="Y7" s="17"/>
      <c r="Z7" s="16"/>
      <c r="AA7" s="17"/>
      <c r="AB7" s="106">
        <f t="shared" si="0"/>
        <v>176</v>
      </c>
      <c r="AC7" s="18">
        <f t="shared" si="1"/>
        <v>176</v>
      </c>
      <c r="AD7" s="107">
        <f t="shared" si="2"/>
        <v>5</v>
      </c>
      <c r="AE7" s="77">
        <v>3</v>
      </c>
    </row>
    <row r="8" spans="1:31" ht="16.5">
      <c r="A8" s="115" t="s">
        <v>232</v>
      </c>
      <c r="B8" s="96" t="s">
        <v>501</v>
      </c>
      <c r="C8" s="115" t="s">
        <v>215</v>
      </c>
      <c r="D8" s="115" t="s">
        <v>502</v>
      </c>
      <c r="E8" s="115" t="s">
        <v>500</v>
      </c>
      <c r="F8" s="134">
        <v>2</v>
      </c>
      <c r="G8" s="17">
        <v>80</v>
      </c>
      <c r="H8" s="16">
        <v>8</v>
      </c>
      <c r="I8" s="17">
        <v>42</v>
      </c>
      <c r="J8" s="89"/>
      <c r="K8" s="90"/>
      <c r="L8" s="37">
        <v>5</v>
      </c>
      <c r="M8" s="18">
        <v>50</v>
      </c>
      <c r="N8" s="89"/>
      <c r="O8" s="90"/>
      <c r="P8" s="16"/>
      <c r="Q8" s="17"/>
      <c r="R8" s="16"/>
      <c r="S8" s="18"/>
      <c r="T8" s="90"/>
      <c r="U8" s="90"/>
      <c r="V8" s="39"/>
      <c r="W8" s="18"/>
      <c r="X8" s="39"/>
      <c r="Y8" s="17"/>
      <c r="Z8" s="16"/>
      <c r="AA8" s="17"/>
      <c r="AB8" s="106">
        <f t="shared" si="0"/>
        <v>172</v>
      </c>
      <c r="AC8" s="18">
        <f t="shared" si="1"/>
        <v>172</v>
      </c>
      <c r="AD8" s="107">
        <f t="shared" si="2"/>
        <v>6</v>
      </c>
      <c r="AE8" s="77">
        <v>3</v>
      </c>
    </row>
    <row r="9" spans="1:31" ht="16.5">
      <c r="A9" s="115" t="s">
        <v>542</v>
      </c>
      <c r="B9" s="96" t="s">
        <v>543</v>
      </c>
      <c r="C9" s="115" t="s">
        <v>420</v>
      </c>
      <c r="D9" s="115" t="s">
        <v>544</v>
      </c>
      <c r="E9" s="115" t="s">
        <v>353</v>
      </c>
      <c r="F9" s="134">
        <v>14</v>
      </c>
      <c r="G9" s="17">
        <v>32</v>
      </c>
      <c r="H9" s="16">
        <v>13</v>
      </c>
      <c r="I9" s="17">
        <v>32</v>
      </c>
      <c r="J9" s="89"/>
      <c r="K9" s="90"/>
      <c r="L9" s="37">
        <v>2</v>
      </c>
      <c r="M9" s="18">
        <v>80</v>
      </c>
      <c r="N9" s="89"/>
      <c r="O9" s="90"/>
      <c r="P9" s="16"/>
      <c r="Q9" s="17"/>
      <c r="R9" s="16"/>
      <c r="S9" s="18"/>
      <c r="T9" s="90"/>
      <c r="U9" s="90"/>
      <c r="V9" s="39"/>
      <c r="W9" s="18"/>
      <c r="X9" s="39"/>
      <c r="Y9" s="17"/>
      <c r="Z9" s="16"/>
      <c r="AA9" s="17"/>
      <c r="AB9" s="106">
        <f t="shared" si="0"/>
        <v>144</v>
      </c>
      <c r="AC9" s="18">
        <f t="shared" si="1"/>
        <v>144</v>
      </c>
      <c r="AD9" s="107">
        <f t="shared" si="2"/>
        <v>7</v>
      </c>
      <c r="AE9" s="77">
        <v>3</v>
      </c>
    </row>
    <row r="10" spans="1:31" ht="16.5">
      <c r="A10" s="115" t="s">
        <v>118</v>
      </c>
      <c r="B10" s="55">
        <v>39083</v>
      </c>
      <c r="C10" s="115" t="s">
        <v>324</v>
      </c>
      <c r="D10" s="115" t="s">
        <v>516</v>
      </c>
      <c r="E10" s="115" t="s">
        <v>1016</v>
      </c>
      <c r="F10" s="130">
        <v>8</v>
      </c>
      <c r="G10" s="17">
        <v>44</v>
      </c>
      <c r="H10" s="16">
        <v>10</v>
      </c>
      <c r="I10" s="17">
        <v>38</v>
      </c>
      <c r="J10" s="89"/>
      <c r="K10" s="90"/>
      <c r="L10" s="37">
        <v>4</v>
      </c>
      <c r="M10" s="18">
        <v>55</v>
      </c>
      <c r="N10" s="89"/>
      <c r="O10" s="90"/>
      <c r="P10" s="16"/>
      <c r="Q10" s="17"/>
      <c r="R10" s="16"/>
      <c r="S10" s="18"/>
      <c r="T10" s="90"/>
      <c r="U10" s="90"/>
      <c r="V10" s="39"/>
      <c r="W10" s="18"/>
      <c r="X10" s="39"/>
      <c r="Y10" s="17"/>
      <c r="Z10" s="16"/>
      <c r="AA10" s="17"/>
      <c r="AB10" s="106">
        <f t="shared" si="0"/>
        <v>137</v>
      </c>
      <c r="AC10" s="18">
        <f t="shared" si="1"/>
        <v>137</v>
      </c>
      <c r="AD10" s="107">
        <f t="shared" si="2"/>
        <v>8</v>
      </c>
      <c r="AE10" s="77">
        <v>3</v>
      </c>
    </row>
    <row r="11" spans="1:31" ht="16.5">
      <c r="A11" s="115" t="s">
        <v>375</v>
      </c>
      <c r="B11" s="96">
        <v>39001</v>
      </c>
      <c r="C11" s="115" t="s">
        <v>225</v>
      </c>
      <c r="D11" s="115" t="s">
        <v>508</v>
      </c>
      <c r="E11" s="115" t="s">
        <v>374</v>
      </c>
      <c r="F11" s="134">
        <v>6</v>
      </c>
      <c r="G11" s="17">
        <v>50</v>
      </c>
      <c r="H11" s="16">
        <v>9</v>
      </c>
      <c r="I11" s="17">
        <v>40</v>
      </c>
      <c r="J11" s="89"/>
      <c r="K11" s="90"/>
      <c r="L11" s="37">
        <v>6</v>
      </c>
      <c r="M11" s="18">
        <v>46</v>
      </c>
      <c r="N11" s="89"/>
      <c r="O11" s="90"/>
      <c r="P11" s="16"/>
      <c r="Q11" s="17"/>
      <c r="R11" s="16"/>
      <c r="S11" s="18"/>
      <c r="T11" s="90"/>
      <c r="U11" s="90"/>
      <c r="V11" s="39"/>
      <c r="W11" s="18"/>
      <c r="X11" s="39"/>
      <c r="Y11" s="17"/>
      <c r="Z11" s="16"/>
      <c r="AA11" s="17"/>
      <c r="AB11" s="106">
        <f t="shared" si="0"/>
        <v>136</v>
      </c>
      <c r="AC11" s="18">
        <f t="shared" si="1"/>
        <v>136</v>
      </c>
      <c r="AD11" s="107">
        <f t="shared" si="2"/>
        <v>9</v>
      </c>
      <c r="AE11" s="77">
        <v>3</v>
      </c>
    </row>
    <row r="12" spans="1:31" ht="16.5">
      <c r="A12" s="115" t="s">
        <v>506</v>
      </c>
      <c r="B12" s="96">
        <v>39118</v>
      </c>
      <c r="C12" s="115" t="s">
        <v>189</v>
      </c>
      <c r="D12" s="115" t="s">
        <v>377</v>
      </c>
      <c r="E12" s="115" t="s">
        <v>374</v>
      </c>
      <c r="F12" s="130">
        <v>5</v>
      </c>
      <c r="G12" s="17">
        <v>55</v>
      </c>
      <c r="H12" s="16">
        <v>11</v>
      </c>
      <c r="I12" s="17">
        <v>36</v>
      </c>
      <c r="J12" s="89"/>
      <c r="K12" s="90"/>
      <c r="L12" s="37">
        <v>10</v>
      </c>
      <c r="M12" s="18">
        <v>40</v>
      </c>
      <c r="N12" s="89"/>
      <c r="O12" s="90"/>
      <c r="P12" s="16"/>
      <c r="Q12" s="17"/>
      <c r="R12" s="16"/>
      <c r="S12" s="18"/>
      <c r="T12" s="90"/>
      <c r="U12" s="90"/>
      <c r="V12" s="39"/>
      <c r="W12" s="18"/>
      <c r="X12" s="39"/>
      <c r="Y12" s="17"/>
      <c r="Z12" s="16"/>
      <c r="AA12" s="17"/>
      <c r="AB12" s="106">
        <f t="shared" si="0"/>
        <v>131</v>
      </c>
      <c r="AC12" s="18">
        <f t="shared" si="1"/>
        <v>131</v>
      </c>
      <c r="AD12" s="107">
        <f t="shared" si="2"/>
        <v>10</v>
      </c>
      <c r="AE12" s="77">
        <v>3</v>
      </c>
    </row>
    <row r="13" spans="1:31" ht="16.5">
      <c r="A13" s="115" t="s">
        <v>197</v>
      </c>
      <c r="B13" s="96" t="s">
        <v>503</v>
      </c>
      <c r="C13" s="115" t="s">
        <v>99</v>
      </c>
      <c r="D13" s="115" t="s">
        <v>188</v>
      </c>
      <c r="E13" s="115" t="s">
        <v>356</v>
      </c>
      <c r="F13" s="134">
        <v>3</v>
      </c>
      <c r="G13" s="17">
        <v>65</v>
      </c>
      <c r="H13" s="16"/>
      <c r="I13" s="17"/>
      <c r="J13" s="89"/>
      <c r="K13" s="90"/>
      <c r="L13" s="37">
        <v>3</v>
      </c>
      <c r="M13" s="18">
        <v>65</v>
      </c>
      <c r="N13" s="89"/>
      <c r="O13" s="90"/>
      <c r="P13" s="16"/>
      <c r="Q13" s="17"/>
      <c r="R13" s="16"/>
      <c r="S13" s="18"/>
      <c r="T13" s="90"/>
      <c r="U13" s="90"/>
      <c r="V13" s="39"/>
      <c r="W13" s="18"/>
      <c r="X13" s="39"/>
      <c r="Y13" s="17"/>
      <c r="Z13" s="16"/>
      <c r="AA13" s="17"/>
      <c r="AB13" s="106">
        <f t="shared" si="0"/>
        <v>130</v>
      </c>
      <c r="AC13" s="18">
        <f t="shared" si="1"/>
        <v>130</v>
      </c>
      <c r="AD13" s="107">
        <f t="shared" si="2"/>
        <v>11</v>
      </c>
      <c r="AE13" s="77">
        <v>2</v>
      </c>
    </row>
    <row r="14" spans="1:31" ht="16.5">
      <c r="A14" s="115" t="s">
        <v>509</v>
      </c>
      <c r="B14" s="96">
        <v>38951</v>
      </c>
      <c r="C14" s="115" t="s">
        <v>95</v>
      </c>
      <c r="D14" s="115" t="s">
        <v>64</v>
      </c>
      <c r="E14" s="115" t="s">
        <v>374</v>
      </c>
      <c r="F14" s="134">
        <v>6</v>
      </c>
      <c r="G14" s="17">
        <v>50</v>
      </c>
      <c r="H14" s="16">
        <v>12</v>
      </c>
      <c r="I14" s="17">
        <v>34</v>
      </c>
      <c r="J14" s="89"/>
      <c r="K14" s="90"/>
      <c r="L14" s="37">
        <v>6</v>
      </c>
      <c r="M14" s="18">
        <v>46</v>
      </c>
      <c r="N14" s="89"/>
      <c r="O14" s="90"/>
      <c r="P14" s="16"/>
      <c r="Q14" s="17"/>
      <c r="R14" s="16"/>
      <c r="S14" s="18"/>
      <c r="T14" s="90"/>
      <c r="U14" s="90"/>
      <c r="V14" s="39"/>
      <c r="W14" s="18"/>
      <c r="X14" s="39"/>
      <c r="Y14" s="17"/>
      <c r="Z14" s="16"/>
      <c r="AA14" s="17"/>
      <c r="AB14" s="106">
        <f t="shared" si="0"/>
        <v>130</v>
      </c>
      <c r="AC14" s="18">
        <f t="shared" si="1"/>
        <v>130</v>
      </c>
      <c r="AD14" s="107">
        <f t="shared" si="2"/>
        <v>12</v>
      </c>
      <c r="AE14" s="77">
        <v>3</v>
      </c>
    </row>
    <row r="15" spans="1:31" ht="16.5">
      <c r="A15" s="115" t="s">
        <v>521</v>
      </c>
      <c r="B15" s="96">
        <v>39340</v>
      </c>
      <c r="C15" s="115" t="s">
        <v>522</v>
      </c>
      <c r="D15" s="115" t="s">
        <v>523</v>
      </c>
      <c r="E15" s="115" t="s">
        <v>318</v>
      </c>
      <c r="F15" s="134">
        <v>10</v>
      </c>
      <c r="G15" s="17">
        <v>40</v>
      </c>
      <c r="H15" s="16">
        <v>7</v>
      </c>
      <c r="I15" s="17">
        <v>44</v>
      </c>
      <c r="J15" s="89"/>
      <c r="K15" s="90"/>
      <c r="L15" s="37">
        <v>9</v>
      </c>
      <c r="M15" s="18">
        <v>42</v>
      </c>
      <c r="N15" s="89"/>
      <c r="O15" s="90"/>
      <c r="P15" s="16"/>
      <c r="Q15" s="17"/>
      <c r="R15" s="16"/>
      <c r="S15" s="18"/>
      <c r="T15" s="90"/>
      <c r="U15" s="90"/>
      <c r="V15" s="39"/>
      <c r="W15" s="18"/>
      <c r="X15" s="39"/>
      <c r="Y15" s="17"/>
      <c r="Z15" s="16"/>
      <c r="AA15" s="17"/>
      <c r="AB15" s="106">
        <f t="shared" si="0"/>
        <v>126</v>
      </c>
      <c r="AC15" s="18">
        <f t="shared" si="1"/>
        <v>126</v>
      </c>
      <c r="AD15" s="107">
        <f t="shared" si="2"/>
        <v>13</v>
      </c>
      <c r="AE15" s="77">
        <v>3</v>
      </c>
    </row>
    <row r="16" spans="1:31" ht="16.5">
      <c r="A16" s="115" t="s">
        <v>507</v>
      </c>
      <c r="B16" s="96">
        <v>38736</v>
      </c>
      <c r="C16" s="115" t="s">
        <v>93</v>
      </c>
      <c r="D16" s="115" t="s">
        <v>45</v>
      </c>
      <c r="E16" s="115" t="s">
        <v>374</v>
      </c>
      <c r="F16" s="134">
        <v>5</v>
      </c>
      <c r="G16" s="17">
        <v>55</v>
      </c>
      <c r="H16" s="16">
        <v>18</v>
      </c>
      <c r="I16" s="17">
        <v>26</v>
      </c>
      <c r="J16" s="89"/>
      <c r="K16" s="90"/>
      <c r="L16" s="37">
        <v>10</v>
      </c>
      <c r="M16" s="18">
        <v>40</v>
      </c>
      <c r="N16" s="89"/>
      <c r="O16" s="90"/>
      <c r="P16" s="16"/>
      <c r="Q16" s="17"/>
      <c r="R16" s="16"/>
      <c r="S16" s="18"/>
      <c r="T16" s="90"/>
      <c r="U16" s="90"/>
      <c r="V16" s="39"/>
      <c r="W16" s="18"/>
      <c r="X16" s="39"/>
      <c r="Y16" s="17"/>
      <c r="Z16" s="16"/>
      <c r="AA16" s="17"/>
      <c r="AB16" s="106">
        <f t="shared" si="0"/>
        <v>121</v>
      </c>
      <c r="AC16" s="18">
        <f t="shared" si="1"/>
        <v>121</v>
      </c>
      <c r="AD16" s="107">
        <f t="shared" si="2"/>
        <v>14</v>
      </c>
      <c r="AE16" s="77">
        <v>3</v>
      </c>
    </row>
    <row r="17" spans="1:31" ht="16.5">
      <c r="A17" s="115" t="s">
        <v>517</v>
      </c>
      <c r="B17" s="96" t="s">
        <v>518</v>
      </c>
      <c r="C17" s="115" t="s">
        <v>62</v>
      </c>
      <c r="D17" s="115" t="s">
        <v>282</v>
      </c>
      <c r="E17" s="115" t="s">
        <v>353</v>
      </c>
      <c r="F17" s="134">
        <v>9</v>
      </c>
      <c r="G17" s="17">
        <v>42</v>
      </c>
      <c r="H17" s="16">
        <v>15</v>
      </c>
      <c r="I17" s="17">
        <v>29</v>
      </c>
      <c r="J17" s="89"/>
      <c r="K17" s="90"/>
      <c r="L17" s="37">
        <v>7</v>
      </c>
      <c r="M17" s="18">
        <v>44</v>
      </c>
      <c r="N17" s="89"/>
      <c r="O17" s="90"/>
      <c r="P17" s="16"/>
      <c r="Q17" s="17"/>
      <c r="R17" s="16"/>
      <c r="S17" s="18"/>
      <c r="T17" s="90"/>
      <c r="U17" s="90"/>
      <c r="V17" s="39"/>
      <c r="W17" s="18"/>
      <c r="X17" s="39"/>
      <c r="Y17" s="17"/>
      <c r="Z17" s="16"/>
      <c r="AA17" s="17"/>
      <c r="AB17" s="106">
        <f t="shared" si="0"/>
        <v>115</v>
      </c>
      <c r="AC17" s="18">
        <f t="shared" si="1"/>
        <v>115</v>
      </c>
      <c r="AD17" s="107">
        <f t="shared" si="2"/>
        <v>15</v>
      </c>
      <c r="AE17" s="77">
        <v>3</v>
      </c>
    </row>
    <row r="18" spans="1:31" ht="16.5">
      <c r="A18" s="115" t="s">
        <v>519</v>
      </c>
      <c r="B18" s="96" t="s">
        <v>520</v>
      </c>
      <c r="C18" s="115" t="s">
        <v>63</v>
      </c>
      <c r="D18" s="115" t="s">
        <v>48</v>
      </c>
      <c r="E18" s="115" t="s">
        <v>353</v>
      </c>
      <c r="F18" s="134">
        <v>9</v>
      </c>
      <c r="G18" s="17">
        <v>42</v>
      </c>
      <c r="H18" s="16">
        <v>17</v>
      </c>
      <c r="I18" s="17">
        <v>27</v>
      </c>
      <c r="J18" s="89"/>
      <c r="K18" s="90"/>
      <c r="L18" s="37">
        <v>7</v>
      </c>
      <c r="M18" s="18">
        <v>44</v>
      </c>
      <c r="N18" s="89"/>
      <c r="O18" s="90"/>
      <c r="P18" s="16"/>
      <c r="Q18" s="17"/>
      <c r="R18" s="16"/>
      <c r="S18" s="18"/>
      <c r="T18" s="90"/>
      <c r="U18" s="90"/>
      <c r="V18" s="39"/>
      <c r="W18" s="18"/>
      <c r="X18" s="39"/>
      <c r="Y18" s="17"/>
      <c r="Z18" s="16"/>
      <c r="AA18" s="17"/>
      <c r="AB18" s="106">
        <f t="shared" si="0"/>
        <v>113</v>
      </c>
      <c r="AC18" s="18">
        <f t="shared" si="1"/>
        <v>113</v>
      </c>
      <c r="AD18" s="107">
        <f t="shared" si="2"/>
        <v>16</v>
      </c>
      <c r="AE18" s="77">
        <v>3</v>
      </c>
    </row>
    <row r="19" spans="1:31" ht="16.5">
      <c r="A19" s="115" t="s">
        <v>524</v>
      </c>
      <c r="B19" s="96">
        <v>38881</v>
      </c>
      <c r="C19" s="115" t="s">
        <v>525</v>
      </c>
      <c r="D19" s="115" t="s">
        <v>526</v>
      </c>
      <c r="E19" s="115" t="s">
        <v>318</v>
      </c>
      <c r="F19" s="130">
        <v>10</v>
      </c>
      <c r="G19" s="17">
        <v>40</v>
      </c>
      <c r="H19" s="16">
        <v>19</v>
      </c>
      <c r="I19" s="17">
        <v>25</v>
      </c>
      <c r="J19" s="89"/>
      <c r="K19" s="90"/>
      <c r="L19" s="37">
        <v>9</v>
      </c>
      <c r="M19" s="18">
        <v>42</v>
      </c>
      <c r="N19" s="89"/>
      <c r="O19" s="90"/>
      <c r="P19" s="16"/>
      <c r="Q19" s="17"/>
      <c r="R19" s="16"/>
      <c r="S19" s="18"/>
      <c r="T19" s="90"/>
      <c r="U19" s="90"/>
      <c r="V19" s="39"/>
      <c r="W19" s="18"/>
      <c r="X19" s="39"/>
      <c r="Y19" s="17"/>
      <c r="Z19" s="16"/>
      <c r="AA19" s="17"/>
      <c r="AB19" s="106">
        <f t="shared" si="0"/>
        <v>107</v>
      </c>
      <c r="AC19" s="18">
        <f t="shared" si="1"/>
        <v>107</v>
      </c>
      <c r="AD19" s="107">
        <f t="shared" si="2"/>
        <v>17</v>
      </c>
      <c r="AE19" s="77">
        <v>3</v>
      </c>
    </row>
    <row r="20" spans="1:31" ht="16.5">
      <c r="A20" s="115" t="s">
        <v>200</v>
      </c>
      <c r="B20" s="96" t="s">
        <v>540</v>
      </c>
      <c r="C20" s="115" t="s">
        <v>541</v>
      </c>
      <c r="D20" s="115" t="s">
        <v>248</v>
      </c>
      <c r="E20" s="115" t="s">
        <v>353</v>
      </c>
      <c r="F20" s="134">
        <v>14</v>
      </c>
      <c r="G20" s="17">
        <v>32</v>
      </c>
      <c r="H20" s="16">
        <v>21</v>
      </c>
      <c r="I20" s="17">
        <v>24</v>
      </c>
      <c r="J20" s="89"/>
      <c r="K20" s="90"/>
      <c r="L20" s="37">
        <v>15</v>
      </c>
      <c r="M20" s="18">
        <v>30</v>
      </c>
      <c r="N20" s="89"/>
      <c r="O20" s="90"/>
      <c r="P20" s="16"/>
      <c r="Q20" s="17"/>
      <c r="R20" s="16"/>
      <c r="S20" s="18"/>
      <c r="T20" s="90"/>
      <c r="U20" s="90"/>
      <c r="V20" s="39"/>
      <c r="W20" s="18"/>
      <c r="X20" s="39"/>
      <c r="Y20" s="17"/>
      <c r="Z20" s="16"/>
      <c r="AA20" s="17"/>
      <c r="AB20" s="106">
        <f t="shared" si="0"/>
        <v>86</v>
      </c>
      <c r="AC20" s="18">
        <f t="shared" si="1"/>
        <v>86</v>
      </c>
      <c r="AD20" s="107">
        <f t="shared" si="2"/>
        <v>18</v>
      </c>
      <c r="AE20" s="77">
        <v>3</v>
      </c>
    </row>
    <row r="21" spans="1:31" ht="16.5">
      <c r="A21" s="65"/>
      <c r="B21" s="116"/>
      <c r="C21" s="82" t="s">
        <v>1041</v>
      </c>
      <c r="D21" s="82" t="s">
        <v>187</v>
      </c>
      <c r="E21" s="82" t="s">
        <v>353</v>
      </c>
      <c r="F21" s="134"/>
      <c r="G21" s="17"/>
      <c r="H21" s="16"/>
      <c r="I21" s="17"/>
      <c r="J21" s="89"/>
      <c r="K21" s="90"/>
      <c r="L21" s="37">
        <v>2</v>
      </c>
      <c r="M21" s="18">
        <v>80</v>
      </c>
      <c r="N21" s="89"/>
      <c r="O21" s="90"/>
      <c r="P21" s="16"/>
      <c r="Q21" s="17"/>
      <c r="R21" s="16"/>
      <c r="S21" s="18"/>
      <c r="T21" s="90"/>
      <c r="U21" s="90"/>
      <c r="V21" s="39"/>
      <c r="W21" s="18"/>
      <c r="X21" s="39"/>
      <c r="Y21" s="17"/>
      <c r="Z21" s="16"/>
      <c r="AA21" s="17"/>
      <c r="AB21" s="106">
        <f t="shared" si="0"/>
        <v>80</v>
      </c>
      <c r="AC21" s="18">
        <f t="shared" si="1"/>
        <v>80</v>
      </c>
      <c r="AD21" s="107">
        <f t="shared" si="2"/>
        <v>19</v>
      </c>
      <c r="AE21" s="77">
        <v>1</v>
      </c>
    </row>
    <row r="22" spans="1:31" ht="16.5">
      <c r="A22" s="115" t="s">
        <v>513</v>
      </c>
      <c r="B22" s="96" t="s">
        <v>469</v>
      </c>
      <c r="C22" s="115" t="s">
        <v>303</v>
      </c>
      <c r="D22" s="115" t="s">
        <v>261</v>
      </c>
      <c r="E22" s="115" t="s">
        <v>1016</v>
      </c>
      <c r="F22" s="134">
        <v>7</v>
      </c>
      <c r="G22" s="17">
        <v>46</v>
      </c>
      <c r="H22" s="16"/>
      <c r="I22" s="17"/>
      <c r="J22" s="89"/>
      <c r="K22" s="90"/>
      <c r="L22" s="37">
        <v>13</v>
      </c>
      <c r="M22" s="18">
        <v>34</v>
      </c>
      <c r="N22" s="89"/>
      <c r="O22" s="90"/>
      <c r="P22" s="16"/>
      <c r="Q22" s="17"/>
      <c r="R22" s="16"/>
      <c r="S22" s="18"/>
      <c r="T22" s="90"/>
      <c r="U22" s="90"/>
      <c r="V22" s="39"/>
      <c r="W22" s="18"/>
      <c r="X22" s="39"/>
      <c r="Y22" s="17"/>
      <c r="Z22" s="16"/>
      <c r="AA22" s="17"/>
      <c r="AB22" s="106">
        <f t="shared" si="0"/>
        <v>80</v>
      </c>
      <c r="AC22" s="18">
        <f t="shared" si="1"/>
        <v>80</v>
      </c>
      <c r="AD22" s="107">
        <f t="shared" si="2"/>
        <v>20</v>
      </c>
      <c r="AE22" s="77">
        <v>2</v>
      </c>
    </row>
    <row r="23" spans="1:31" ht="16.5">
      <c r="A23" s="115" t="s">
        <v>199</v>
      </c>
      <c r="B23" s="96" t="s">
        <v>514</v>
      </c>
      <c r="C23" s="115" t="s">
        <v>113</v>
      </c>
      <c r="D23" s="115" t="s">
        <v>515</v>
      </c>
      <c r="E23" s="115" t="s">
        <v>1016</v>
      </c>
      <c r="F23" s="134">
        <v>8</v>
      </c>
      <c r="G23" s="17">
        <v>44</v>
      </c>
      <c r="H23" s="16"/>
      <c r="I23" s="17"/>
      <c r="J23" s="89"/>
      <c r="K23" s="90"/>
      <c r="L23" s="37">
        <v>13</v>
      </c>
      <c r="M23" s="18">
        <v>34</v>
      </c>
      <c r="N23" s="89"/>
      <c r="O23" s="90"/>
      <c r="P23" s="16"/>
      <c r="Q23" s="17"/>
      <c r="R23" s="16"/>
      <c r="S23" s="18"/>
      <c r="T23" s="90"/>
      <c r="U23" s="90"/>
      <c r="V23" s="39"/>
      <c r="W23" s="18"/>
      <c r="X23" s="39"/>
      <c r="Y23" s="17"/>
      <c r="Z23" s="16"/>
      <c r="AA23" s="17"/>
      <c r="AB23" s="106">
        <f t="shared" si="0"/>
        <v>78</v>
      </c>
      <c r="AC23" s="18">
        <f t="shared" si="1"/>
        <v>78</v>
      </c>
      <c r="AD23" s="107">
        <f t="shared" si="2"/>
        <v>21</v>
      </c>
      <c r="AE23" s="77">
        <v>2</v>
      </c>
    </row>
    <row r="24" spans="1:31" ht="16.5">
      <c r="A24" s="115" t="s">
        <v>559</v>
      </c>
      <c r="B24" s="96" t="s">
        <v>560</v>
      </c>
      <c r="C24" s="115" t="s">
        <v>59</v>
      </c>
      <c r="D24" s="115" t="s">
        <v>194</v>
      </c>
      <c r="E24" s="115" t="s">
        <v>500</v>
      </c>
      <c r="F24" s="134">
        <v>18</v>
      </c>
      <c r="G24" s="17">
        <v>27</v>
      </c>
      <c r="H24" s="16">
        <v>25</v>
      </c>
      <c r="I24" s="17">
        <v>20</v>
      </c>
      <c r="J24" s="89"/>
      <c r="K24" s="90"/>
      <c r="L24" s="37">
        <v>16</v>
      </c>
      <c r="M24" s="18">
        <v>29</v>
      </c>
      <c r="N24" s="89"/>
      <c r="O24" s="90"/>
      <c r="P24" s="16"/>
      <c r="Q24" s="17"/>
      <c r="R24" s="16"/>
      <c r="S24" s="18"/>
      <c r="T24" s="90"/>
      <c r="U24" s="90"/>
      <c r="V24" s="39"/>
      <c r="W24" s="18"/>
      <c r="X24" s="39"/>
      <c r="Y24" s="17"/>
      <c r="Z24" s="16"/>
      <c r="AA24" s="17"/>
      <c r="AB24" s="106">
        <f t="shared" si="0"/>
        <v>76</v>
      </c>
      <c r="AC24" s="18">
        <f t="shared" si="1"/>
        <v>76</v>
      </c>
      <c r="AD24" s="107">
        <f t="shared" si="2"/>
        <v>22</v>
      </c>
      <c r="AE24" s="77">
        <v>3</v>
      </c>
    </row>
    <row r="25" spans="1:31" ht="17.25" customHeight="1">
      <c r="A25" s="115" t="s">
        <v>201</v>
      </c>
      <c r="B25" s="96" t="s">
        <v>561</v>
      </c>
      <c r="C25" s="115" t="s">
        <v>100</v>
      </c>
      <c r="D25" s="115" t="s">
        <v>193</v>
      </c>
      <c r="E25" s="115" t="s">
        <v>500</v>
      </c>
      <c r="F25" s="130">
        <v>18</v>
      </c>
      <c r="G25" s="17">
        <v>27</v>
      </c>
      <c r="H25" s="16">
        <v>28</v>
      </c>
      <c r="I25" s="17">
        <v>17</v>
      </c>
      <c r="J25" s="89"/>
      <c r="K25" s="90"/>
      <c r="L25" s="37">
        <v>16</v>
      </c>
      <c r="M25" s="18">
        <v>29</v>
      </c>
      <c r="N25" s="89"/>
      <c r="O25" s="90"/>
      <c r="P25" s="16"/>
      <c r="Q25" s="17"/>
      <c r="R25" s="16"/>
      <c r="S25" s="18"/>
      <c r="T25" s="90"/>
      <c r="U25" s="90"/>
      <c r="V25" s="39"/>
      <c r="W25" s="18"/>
      <c r="X25" s="39"/>
      <c r="Y25" s="17"/>
      <c r="Z25" s="16"/>
      <c r="AA25" s="17"/>
      <c r="AB25" s="106">
        <f t="shared" si="0"/>
        <v>73</v>
      </c>
      <c r="AC25" s="18">
        <f t="shared" si="1"/>
        <v>73</v>
      </c>
      <c r="AD25" s="107">
        <f t="shared" si="2"/>
        <v>23</v>
      </c>
      <c r="AE25" s="77">
        <v>3</v>
      </c>
    </row>
    <row r="26" spans="1:31" ht="16.5">
      <c r="A26" s="65"/>
      <c r="B26" s="166">
        <v>39161</v>
      </c>
      <c r="C26" s="82" t="s">
        <v>868</v>
      </c>
      <c r="D26" s="11" t="s">
        <v>327</v>
      </c>
      <c r="E26" s="11" t="s">
        <v>364</v>
      </c>
      <c r="F26" s="130"/>
      <c r="G26" s="17"/>
      <c r="H26" s="16">
        <v>14</v>
      </c>
      <c r="I26" s="17">
        <v>30</v>
      </c>
      <c r="J26" s="89"/>
      <c r="K26" s="90"/>
      <c r="L26" s="37">
        <v>11</v>
      </c>
      <c r="M26" s="18">
        <v>38</v>
      </c>
      <c r="N26" s="89"/>
      <c r="O26" s="90"/>
      <c r="P26" s="16"/>
      <c r="Q26" s="17"/>
      <c r="R26" s="16"/>
      <c r="S26" s="18"/>
      <c r="T26" s="90"/>
      <c r="U26" s="90"/>
      <c r="V26" s="39"/>
      <c r="W26" s="18"/>
      <c r="X26" s="39"/>
      <c r="Y26" s="17"/>
      <c r="Z26" s="16"/>
      <c r="AA26" s="17"/>
      <c r="AB26" s="106">
        <f t="shared" si="0"/>
        <v>68</v>
      </c>
      <c r="AC26" s="18">
        <f t="shared" si="1"/>
        <v>68</v>
      </c>
      <c r="AD26" s="107">
        <f t="shared" si="2"/>
        <v>24</v>
      </c>
      <c r="AE26" s="77">
        <v>2</v>
      </c>
    </row>
    <row r="27" spans="1:31" ht="16.5">
      <c r="A27" s="115" t="s">
        <v>118</v>
      </c>
      <c r="B27" s="96">
        <v>39381</v>
      </c>
      <c r="C27" s="115" t="s">
        <v>213</v>
      </c>
      <c r="D27" s="115" t="s">
        <v>248</v>
      </c>
      <c r="E27" s="115" t="s">
        <v>356</v>
      </c>
      <c r="F27" s="134">
        <v>13</v>
      </c>
      <c r="G27" s="17">
        <v>34</v>
      </c>
      <c r="H27" s="16"/>
      <c r="I27" s="17"/>
      <c r="J27" s="89"/>
      <c r="K27" s="90"/>
      <c r="L27" s="37">
        <v>14</v>
      </c>
      <c r="M27" s="18">
        <v>32</v>
      </c>
      <c r="N27" s="89"/>
      <c r="O27" s="90"/>
      <c r="P27" s="16"/>
      <c r="Q27" s="17"/>
      <c r="R27" s="16"/>
      <c r="S27" s="18"/>
      <c r="T27" s="90"/>
      <c r="U27" s="90"/>
      <c r="V27" s="39"/>
      <c r="W27" s="18"/>
      <c r="X27" s="39"/>
      <c r="Y27" s="17"/>
      <c r="Z27" s="16"/>
      <c r="AA27" s="17"/>
      <c r="AB27" s="106">
        <f t="shared" si="0"/>
        <v>66</v>
      </c>
      <c r="AC27" s="18">
        <f t="shared" si="1"/>
        <v>66</v>
      </c>
      <c r="AD27" s="107">
        <f t="shared" si="2"/>
        <v>25</v>
      </c>
      <c r="AE27" s="77">
        <v>2</v>
      </c>
    </row>
    <row r="28" spans="1:31" ht="16.5">
      <c r="A28" s="115" t="s">
        <v>535</v>
      </c>
      <c r="B28" s="96">
        <v>39384</v>
      </c>
      <c r="C28" s="115" t="s">
        <v>536</v>
      </c>
      <c r="D28" s="115" t="s">
        <v>78</v>
      </c>
      <c r="E28" s="115" t="s">
        <v>318</v>
      </c>
      <c r="F28" s="130">
        <v>12</v>
      </c>
      <c r="G28" s="17">
        <v>36</v>
      </c>
      <c r="H28" s="16">
        <v>24</v>
      </c>
      <c r="I28" s="17">
        <v>21</v>
      </c>
      <c r="J28" s="89"/>
      <c r="K28" s="90"/>
      <c r="L28" s="37"/>
      <c r="M28" s="18"/>
      <c r="N28" s="89"/>
      <c r="O28" s="90"/>
      <c r="P28" s="16"/>
      <c r="Q28" s="17"/>
      <c r="R28" s="16"/>
      <c r="S28" s="18"/>
      <c r="T28" s="90"/>
      <c r="U28" s="90"/>
      <c r="V28" s="39"/>
      <c r="W28" s="18"/>
      <c r="X28" s="39"/>
      <c r="Y28" s="17"/>
      <c r="Z28" s="16"/>
      <c r="AA28" s="17"/>
      <c r="AB28" s="106">
        <f t="shared" si="0"/>
        <v>57</v>
      </c>
      <c r="AC28" s="18">
        <f t="shared" si="1"/>
        <v>57</v>
      </c>
      <c r="AD28" s="107">
        <f t="shared" si="2"/>
        <v>26</v>
      </c>
      <c r="AE28" s="77">
        <v>2</v>
      </c>
    </row>
    <row r="29" spans="1:31" ht="16.5">
      <c r="A29" s="115" t="s">
        <v>538</v>
      </c>
      <c r="B29" s="96" t="s">
        <v>539</v>
      </c>
      <c r="C29" s="115" t="s">
        <v>98</v>
      </c>
      <c r="D29" s="115" t="s">
        <v>186</v>
      </c>
      <c r="E29" s="115" t="s">
        <v>356</v>
      </c>
      <c r="F29" s="134">
        <v>13</v>
      </c>
      <c r="G29" s="17">
        <v>34</v>
      </c>
      <c r="H29" s="16">
        <v>23</v>
      </c>
      <c r="I29" s="17">
        <v>22</v>
      </c>
      <c r="J29" s="89"/>
      <c r="K29" s="90"/>
      <c r="L29" s="37"/>
      <c r="M29" s="18"/>
      <c r="N29" s="89"/>
      <c r="O29" s="90"/>
      <c r="P29" s="16"/>
      <c r="Q29" s="17"/>
      <c r="R29" s="16"/>
      <c r="S29" s="18"/>
      <c r="T29" s="90"/>
      <c r="U29" s="90"/>
      <c r="V29" s="39"/>
      <c r="W29" s="18"/>
      <c r="X29" s="39"/>
      <c r="Y29" s="17"/>
      <c r="Z29" s="16"/>
      <c r="AA29" s="17"/>
      <c r="AB29" s="106">
        <f t="shared" si="0"/>
        <v>56</v>
      </c>
      <c r="AC29" s="18">
        <f t="shared" si="1"/>
        <v>56</v>
      </c>
      <c r="AD29" s="107">
        <f t="shared" si="2"/>
        <v>27</v>
      </c>
      <c r="AE29" s="77">
        <v>2</v>
      </c>
    </row>
    <row r="30" spans="1:31" ht="16.5">
      <c r="A30" s="65"/>
      <c r="B30" s="166">
        <v>39118</v>
      </c>
      <c r="C30" s="82" t="s">
        <v>867</v>
      </c>
      <c r="D30" s="82" t="s">
        <v>323</v>
      </c>
      <c r="E30" s="82" t="s">
        <v>364</v>
      </c>
      <c r="F30" s="134"/>
      <c r="G30" s="17"/>
      <c r="H30" s="16">
        <v>5</v>
      </c>
      <c r="I30" s="17">
        <v>50</v>
      </c>
      <c r="J30" s="89"/>
      <c r="K30" s="90"/>
      <c r="L30" s="37"/>
      <c r="M30" s="18"/>
      <c r="N30" s="89"/>
      <c r="O30" s="90"/>
      <c r="P30" s="16"/>
      <c r="Q30" s="17"/>
      <c r="R30" s="16"/>
      <c r="S30" s="18"/>
      <c r="T30" s="90"/>
      <c r="U30" s="90"/>
      <c r="V30" s="39"/>
      <c r="W30" s="18"/>
      <c r="X30" s="39"/>
      <c r="Y30" s="17"/>
      <c r="Z30" s="16"/>
      <c r="AA30" s="17"/>
      <c r="AB30" s="106">
        <f t="shared" si="0"/>
        <v>50</v>
      </c>
      <c r="AC30" s="18">
        <f t="shared" si="1"/>
        <v>50</v>
      </c>
      <c r="AD30" s="107">
        <f t="shared" si="2"/>
        <v>28</v>
      </c>
      <c r="AE30" s="77">
        <v>1</v>
      </c>
    </row>
    <row r="31" spans="1:31" ht="16.5">
      <c r="A31" s="65"/>
      <c r="B31" s="166">
        <v>38979</v>
      </c>
      <c r="C31" s="82" t="s">
        <v>879</v>
      </c>
      <c r="D31" s="82" t="s">
        <v>880</v>
      </c>
      <c r="E31" s="82" t="s">
        <v>872</v>
      </c>
      <c r="F31" s="134"/>
      <c r="G31" s="17"/>
      <c r="H31" s="16">
        <v>30</v>
      </c>
      <c r="I31" s="17">
        <v>15</v>
      </c>
      <c r="J31" s="89"/>
      <c r="K31" s="90"/>
      <c r="L31" s="37">
        <v>14</v>
      </c>
      <c r="M31" s="18">
        <v>32</v>
      </c>
      <c r="N31" s="89"/>
      <c r="O31" s="90"/>
      <c r="P31" s="16"/>
      <c r="Q31" s="17"/>
      <c r="R31" s="16"/>
      <c r="S31" s="18"/>
      <c r="T31" s="90"/>
      <c r="U31" s="90"/>
      <c r="V31" s="39"/>
      <c r="W31" s="18"/>
      <c r="X31" s="39"/>
      <c r="Y31" s="17"/>
      <c r="Z31" s="16"/>
      <c r="AA31" s="17"/>
      <c r="AB31" s="106">
        <f t="shared" si="0"/>
        <v>47</v>
      </c>
      <c r="AC31" s="18">
        <f t="shared" si="1"/>
        <v>47</v>
      </c>
      <c r="AD31" s="107">
        <f t="shared" si="2"/>
        <v>29</v>
      </c>
      <c r="AE31" s="77">
        <v>2</v>
      </c>
    </row>
    <row r="32" spans="1:31" ht="16.5">
      <c r="A32" s="115" t="s">
        <v>527</v>
      </c>
      <c r="B32" s="96" t="s">
        <v>528</v>
      </c>
      <c r="C32" s="115" t="s">
        <v>529</v>
      </c>
      <c r="D32" s="115" t="s">
        <v>272</v>
      </c>
      <c r="E32" s="115" t="s">
        <v>530</v>
      </c>
      <c r="F32" s="134">
        <v>11</v>
      </c>
      <c r="G32" s="17">
        <v>38</v>
      </c>
      <c r="H32" s="16"/>
      <c r="I32" s="17"/>
      <c r="J32" s="89"/>
      <c r="K32" s="90"/>
      <c r="L32" s="37"/>
      <c r="M32" s="18"/>
      <c r="N32" s="89"/>
      <c r="O32" s="90"/>
      <c r="P32" s="16"/>
      <c r="Q32" s="17"/>
      <c r="R32" s="16"/>
      <c r="S32" s="18"/>
      <c r="T32" s="90"/>
      <c r="U32" s="90"/>
      <c r="V32" s="39"/>
      <c r="W32" s="18"/>
      <c r="X32" s="39"/>
      <c r="Y32" s="17"/>
      <c r="Z32" s="16"/>
      <c r="AA32" s="17"/>
      <c r="AB32" s="106">
        <f t="shared" si="0"/>
        <v>38</v>
      </c>
      <c r="AC32" s="18">
        <f t="shared" si="1"/>
        <v>38</v>
      </c>
      <c r="AD32" s="107">
        <f t="shared" si="2"/>
        <v>30</v>
      </c>
      <c r="AE32" s="77">
        <v>1</v>
      </c>
    </row>
    <row r="33" spans="1:31" ht="16.5">
      <c r="A33" s="115" t="s">
        <v>531</v>
      </c>
      <c r="B33" s="96" t="s">
        <v>532</v>
      </c>
      <c r="C33" s="115" t="s">
        <v>533</v>
      </c>
      <c r="D33" s="115" t="s">
        <v>534</v>
      </c>
      <c r="E33" s="115" t="s">
        <v>530</v>
      </c>
      <c r="F33" s="134">
        <v>11</v>
      </c>
      <c r="G33" s="17">
        <v>38</v>
      </c>
      <c r="H33" s="16"/>
      <c r="I33" s="17"/>
      <c r="J33" s="89"/>
      <c r="K33" s="90"/>
      <c r="L33" s="37"/>
      <c r="M33" s="18"/>
      <c r="N33" s="89"/>
      <c r="O33" s="90"/>
      <c r="P33" s="16"/>
      <c r="Q33" s="17"/>
      <c r="R33" s="16"/>
      <c r="S33" s="18"/>
      <c r="T33" s="90"/>
      <c r="U33" s="90"/>
      <c r="V33" s="39"/>
      <c r="W33" s="18"/>
      <c r="X33" s="39"/>
      <c r="Y33" s="17"/>
      <c r="Z33" s="16"/>
      <c r="AA33" s="17"/>
      <c r="AB33" s="106">
        <f t="shared" si="0"/>
        <v>38</v>
      </c>
      <c r="AC33" s="18">
        <f t="shared" si="1"/>
        <v>38</v>
      </c>
      <c r="AD33" s="107">
        <f t="shared" si="2"/>
        <v>31</v>
      </c>
      <c r="AE33" s="77">
        <v>1</v>
      </c>
    </row>
    <row r="34" spans="1:31" ht="16.5">
      <c r="A34" s="65"/>
      <c r="B34" s="116"/>
      <c r="C34" s="82" t="s">
        <v>1049</v>
      </c>
      <c r="D34" s="82" t="s">
        <v>196</v>
      </c>
      <c r="E34" s="82" t="s">
        <v>318</v>
      </c>
      <c r="F34" s="134"/>
      <c r="G34" s="17"/>
      <c r="H34" s="16"/>
      <c r="I34" s="17"/>
      <c r="J34" s="89"/>
      <c r="K34" s="90"/>
      <c r="L34" s="37">
        <v>12</v>
      </c>
      <c r="M34" s="18">
        <v>36</v>
      </c>
      <c r="N34" s="89"/>
      <c r="O34" s="90"/>
      <c r="P34" s="16"/>
      <c r="Q34" s="17"/>
      <c r="R34" s="16"/>
      <c r="S34" s="18"/>
      <c r="T34" s="90"/>
      <c r="U34" s="90"/>
      <c r="V34" s="39"/>
      <c r="W34" s="18"/>
      <c r="X34" s="39"/>
      <c r="Y34" s="17"/>
      <c r="Z34" s="16"/>
      <c r="AA34" s="17"/>
      <c r="AB34" s="106">
        <f t="shared" si="0"/>
        <v>36</v>
      </c>
      <c r="AC34" s="18">
        <f t="shared" si="1"/>
        <v>36</v>
      </c>
      <c r="AD34" s="107">
        <f t="shared" si="2"/>
        <v>32</v>
      </c>
      <c r="AE34" s="77">
        <v>1</v>
      </c>
    </row>
    <row r="35" spans="1:31" ht="16.5">
      <c r="A35" s="65"/>
      <c r="B35" s="166"/>
      <c r="C35" s="82" t="s">
        <v>908</v>
      </c>
      <c r="D35" s="82" t="s">
        <v>1051</v>
      </c>
      <c r="E35" s="82" t="s">
        <v>1016</v>
      </c>
      <c r="F35" s="130"/>
      <c r="G35" s="17"/>
      <c r="H35" s="16"/>
      <c r="I35" s="17"/>
      <c r="J35" s="89"/>
      <c r="K35" s="90"/>
      <c r="L35" s="37">
        <v>15</v>
      </c>
      <c r="M35" s="18">
        <v>30</v>
      </c>
      <c r="N35" s="89"/>
      <c r="O35" s="90"/>
      <c r="P35" s="16"/>
      <c r="Q35" s="17"/>
      <c r="R35" s="16"/>
      <c r="S35" s="18"/>
      <c r="T35" s="90"/>
      <c r="U35" s="90"/>
      <c r="V35" s="39"/>
      <c r="W35" s="18"/>
      <c r="X35" s="39"/>
      <c r="Y35" s="17"/>
      <c r="Z35" s="16"/>
      <c r="AA35" s="17"/>
      <c r="AB35" s="106">
        <f t="shared" ref="AB35:AB66" si="3">G35+I35+K35+M35+O35+Q35+S35+AA35+U35+W35+Y35</f>
        <v>30</v>
      </c>
      <c r="AC35" s="18">
        <f t="shared" ref="AC35:AC66" si="4">G35+I35+K35+M35+O35+Q35+S35+AA35+U35+W35+Y35</f>
        <v>30</v>
      </c>
      <c r="AD35" s="107">
        <f t="shared" si="2"/>
        <v>33</v>
      </c>
      <c r="AE35" s="77">
        <v>1</v>
      </c>
    </row>
    <row r="36" spans="1:31" ht="16.5">
      <c r="A36" s="115" t="s">
        <v>545</v>
      </c>
      <c r="B36" s="96">
        <v>39323</v>
      </c>
      <c r="C36" s="115" t="s">
        <v>195</v>
      </c>
      <c r="D36" s="115" t="s">
        <v>196</v>
      </c>
      <c r="E36" s="115" t="s">
        <v>353</v>
      </c>
      <c r="F36" s="134">
        <v>15</v>
      </c>
      <c r="G36" s="47">
        <v>30</v>
      </c>
      <c r="H36" s="16"/>
      <c r="I36" s="17"/>
      <c r="J36" s="89"/>
      <c r="K36" s="90"/>
      <c r="L36" s="37"/>
      <c r="M36" s="18"/>
      <c r="N36" s="89"/>
      <c r="O36" s="90"/>
      <c r="P36" s="16"/>
      <c r="Q36" s="17"/>
      <c r="R36" s="16"/>
      <c r="S36" s="18"/>
      <c r="T36" s="90"/>
      <c r="U36" s="90"/>
      <c r="V36" s="39"/>
      <c r="W36" s="18"/>
      <c r="X36" s="39"/>
      <c r="Y36" s="17"/>
      <c r="Z36" s="16"/>
      <c r="AA36" s="17"/>
      <c r="AB36" s="106">
        <f t="shared" si="3"/>
        <v>30</v>
      </c>
      <c r="AC36" s="18">
        <f t="shared" si="4"/>
        <v>30</v>
      </c>
      <c r="AD36" s="107">
        <f t="shared" ref="AD36:AD67" si="5">AD35+1</f>
        <v>34</v>
      </c>
      <c r="AE36" s="77">
        <v>1</v>
      </c>
    </row>
    <row r="37" spans="1:31" ht="16.5">
      <c r="A37" s="115" t="s">
        <v>198</v>
      </c>
      <c r="B37" s="96" t="s">
        <v>548</v>
      </c>
      <c r="C37" s="115" t="s">
        <v>57</v>
      </c>
      <c r="D37" s="115" t="s">
        <v>56</v>
      </c>
      <c r="E37" s="115" t="s">
        <v>364</v>
      </c>
      <c r="F37" s="130">
        <v>16</v>
      </c>
      <c r="G37" s="17">
        <v>29</v>
      </c>
      <c r="H37" s="16"/>
      <c r="I37" s="17"/>
      <c r="J37" s="89"/>
      <c r="K37" s="90"/>
      <c r="L37" s="37"/>
      <c r="M37" s="18"/>
      <c r="N37" s="89"/>
      <c r="O37" s="90"/>
      <c r="P37" s="16"/>
      <c r="Q37" s="17"/>
      <c r="R37" s="16"/>
      <c r="S37" s="18"/>
      <c r="T37" s="90"/>
      <c r="U37" s="90"/>
      <c r="V37" s="39"/>
      <c r="W37" s="18"/>
      <c r="X37" s="39"/>
      <c r="Y37" s="17"/>
      <c r="Z37" s="16"/>
      <c r="AA37" s="17"/>
      <c r="AB37" s="106">
        <f t="shared" si="3"/>
        <v>29</v>
      </c>
      <c r="AC37" s="18">
        <f t="shared" si="4"/>
        <v>29</v>
      </c>
      <c r="AD37" s="107">
        <f t="shared" si="5"/>
        <v>35</v>
      </c>
      <c r="AE37" s="77">
        <v>1</v>
      </c>
    </row>
    <row r="38" spans="1:31" ht="16.5">
      <c r="A38" s="115" t="s">
        <v>549</v>
      </c>
      <c r="B38" s="96" t="s">
        <v>550</v>
      </c>
      <c r="C38" s="115" t="s">
        <v>327</v>
      </c>
      <c r="D38" s="115" t="s">
        <v>405</v>
      </c>
      <c r="E38" s="115" t="s">
        <v>364</v>
      </c>
      <c r="F38" s="130">
        <v>16</v>
      </c>
      <c r="G38" s="17">
        <v>29</v>
      </c>
      <c r="H38" s="16"/>
      <c r="I38" s="17"/>
      <c r="J38" s="89"/>
      <c r="K38" s="90"/>
      <c r="L38" s="37"/>
      <c r="M38" s="18"/>
      <c r="N38" s="89"/>
      <c r="O38" s="90"/>
      <c r="P38" s="16"/>
      <c r="Q38" s="17"/>
      <c r="R38" s="16"/>
      <c r="S38" s="18"/>
      <c r="T38" s="90"/>
      <c r="U38" s="90"/>
      <c r="V38" s="39"/>
      <c r="W38" s="18"/>
      <c r="X38" s="39"/>
      <c r="Y38" s="17"/>
      <c r="Z38" s="16"/>
      <c r="AA38" s="17"/>
      <c r="AB38" s="106">
        <f t="shared" si="3"/>
        <v>29</v>
      </c>
      <c r="AC38" s="18">
        <f t="shared" si="4"/>
        <v>29</v>
      </c>
      <c r="AD38" s="107">
        <f t="shared" si="5"/>
        <v>36</v>
      </c>
      <c r="AE38" s="77">
        <v>1</v>
      </c>
    </row>
    <row r="39" spans="1:31" ht="16.5">
      <c r="A39" s="115" t="s">
        <v>551</v>
      </c>
      <c r="B39" s="96" t="s">
        <v>552</v>
      </c>
      <c r="C39" s="115" t="s">
        <v>69</v>
      </c>
      <c r="D39" s="115" t="s">
        <v>299</v>
      </c>
      <c r="E39" s="115" t="s">
        <v>364</v>
      </c>
      <c r="F39" s="134">
        <v>16</v>
      </c>
      <c r="G39" s="17">
        <v>29</v>
      </c>
      <c r="H39" s="16"/>
      <c r="I39" s="17"/>
      <c r="J39" s="89"/>
      <c r="K39" s="90"/>
      <c r="L39" s="37"/>
      <c r="M39" s="18"/>
      <c r="N39" s="89"/>
      <c r="O39" s="90"/>
      <c r="P39" s="16"/>
      <c r="Q39" s="17"/>
      <c r="R39" s="16"/>
      <c r="S39" s="18"/>
      <c r="T39" s="90"/>
      <c r="U39" s="90"/>
      <c r="V39" s="39"/>
      <c r="W39" s="18"/>
      <c r="X39" s="39"/>
      <c r="Y39" s="17"/>
      <c r="Z39" s="16"/>
      <c r="AA39" s="17"/>
      <c r="AB39" s="106">
        <f t="shared" si="3"/>
        <v>29</v>
      </c>
      <c r="AC39" s="18">
        <f t="shared" si="4"/>
        <v>29</v>
      </c>
      <c r="AD39" s="107">
        <f t="shared" si="5"/>
        <v>37</v>
      </c>
      <c r="AE39" s="77">
        <v>1</v>
      </c>
    </row>
    <row r="40" spans="1:31" ht="16.5">
      <c r="A40" s="65"/>
      <c r="B40" s="203">
        <v>39344</v>
      </c>
      <c r="C40" s="82" t="s">
        <v>56</v>
      </c>
      <c r="D40" s="11" t="s">
        <v>57</v>
      </c>
      <c r="E40" s="11" t="s">
        <v>364</v>
      </c>
      <c r="F40" s="130"/>
      <c r="G40" s="17"/>
      <c r="H40" s="16">
        <v>16</v>
      </c>
      <c r="I40" s="17">
        <v>28</v>
      </c>
      <c r="J40" s="89"/>
      <c r="K40" s="90"/>
      <c r="L40" s="37"/>
      <c r="M40" s="18"/>
      <c r="N40" s="89"/>
      <c r="O40" s="90"/>
      <c r="P40" s="16"/>
      <c r="Q40" s="17"/>
      <c r="R40" s="16"/>
      <c r="S40" s="18"/>
      <c r="T40" s="90"/>
      <c r="U40" s="90"/>
      <c r="V40" s="39"/>
      <c r="W40" s="18"/>
      <c r="X40" s="39"/>
      <c r="Y40" s="17"/>
      <c r="Z40" s="16"/>
      <c r="AA40" s="17"/>
      <c r="AB40" s="106">
        <f t="shared" si="3"/>
        <v>28</v>
      </c>
      <c r="AC40" s="18">
        <f t="shared" si="4"/>
        <v>28</v>
      </c>
      <c r="AD40" s="107">
        <f t="shared" si="5"/>
        <v>38</v>
      </c>
      <c r="AE40" s="77">
        <v>1</v>
      </c>
    </row>
    <row r="41" spans="1:31" ht="16.5">
      <c r="A41" s="115" t="s">
        <v>160</v>
      </c>
      <c r="B41" s="96" t="s">
        <v>557</v>
      </c>
      <c r="C41" s="115" t="s">
        <v>558</v>
      </c>
      <c r="D41" s="115" t="s">
        <v>38</v>
      </c>
      <c r="E41" s="115" t="s">
        <v>556</v>
      </c>
      <c r="F41" s="134">
        <v>17</v>
      </c>
      <c r="G41" s="17">
        <v>28</v>
      </c>
      <c r="H41" s="16"/>
      <c r="I41" s="17"/>
      <c r="J41" s="89"/>
      <c r="K41" s="90"/>
      <c r="L41" s="37"/>
      <c r="M41" s="18"/>
      <c r="N41" s="89"/>
      <c r="O41" s="90"/>
      <c r="P41" s="16"/>
      <c r="Q41" s="17"/>
      <c r="R41" s="16"/>
      <c r="S41" s="18"/>
      <c r="T41" s="90"/>
      <c r="U41" s="90"/>
      <c r="V41" s="39"/>
      <c r="W41" s="18"/>
      <c r="X41" s="39"/>
      <c r="Y41" s="17"/>
      <c r="Z41" s="16"/>
      <c r="AA41" s="17"/>
      <c r="AB41" s="106">
        <f t="shared" si="3"/>
        <v>28</v>
      </c>
      <c r="AC41" s="18">
        <f t="shared" si="4"/>
        <v>28</v>
      </c>
      <c r="AD41" s="107">
        <f t="shared" si="5"/>
        <v>39</v>
      </c>
      <c r="AE41" s="77">
        <v>1</v>
      </c>
    </row>
    <row r="42" spans="1:31" ht="16.5">
      <c r="A42" s="65"/>
      <c r="B42" s="166">
        <v>39172</v>
      </c>
      <c r="C42" s="82" t="s">
        <v>871</v>
      </c>
      <c r="D42" s="82" t="s">
        <v>38</v>
      </c>
      <c r="E42" s="82" t="s">
        <v>872</v>
      </c>
      <c r="F42" s="134"/>
      <c r="G42" s="17"/>
      <c r="H42" s="16">
        <v>22</v>
      </c>
      <c r="I42" s="17">
        <v>23</v>
      </c>
      <c r="J42" s="89"/>
      <c r="K42" s="90"/>
      <c r="L42" s="37"/>
      <c r="M42" s="18"/>
      <c r="N42" s="89"/>
      <c r="O42" s="90"/>
      <c r="P42" s="16"/>
      <c r="Q42" s="17"/>
      <c r="R42" s="16"/>
      <c r="S42" s="18"/>
      <c r="T42" s="90"/>
      <c r="U42" s="90"/>
      <c r="V42" s="39"/>
      <c r="W42" s="18"/>
      <c r="X42" s="39"/>
      <c r="Y42" s="17"/>
      <c r="Z42" s="16"/>
      <c r="AA42" s="17"/>
      <c r="AB42" s="106">
        <f t="shared" si="3"/>
        <v>23</v>
      </c>
      <c r="AC42" s="18">
        <f t="shared" si="4"/>
        <v>23</v>
      </c>
      <c r="AD42" s="107">
        <f t="shared" si="5"/>
        <v>40</v>
      </c>
      <c r="AE42" s="77">
        <v>1</v>
      </c>
    </row>
    <row r="43" spans="1:31" ht="16.5">
      <c r="A43" s="65"/>
      <c r="B43" s="166">
        <v>39444</v>
      </c>
      <c r="C43" s="82" t="s">
        <v>873</v>
      </c>
      <c r="D43" s="82" t="s">
        <v>874</v>
      </c>
      <c r="E43" s="82" t="s">
        <v>837</v>
      </c>
      <c r="F43" s="134"/>
      <c r="G43" s="17"/>
      <c r="H43" s="16">
        <v>26</v>
      </c>
      <c r="I43" s="17">
        <v>19</v>
      </c>
      <c r="J43" s="89"/>
      <c r="K43" s="90"/>
      <c r="L43" s="37"/>
      <c r="M43" s="18"/>
      <c r="N43" s="89"/>
      <c r="O43" s="90"/>
      <c r="P43" s="16"/>
      <c r="Q43" s="17"/>
      <c r="R43" s="16"/>
      <c r="S43" s="18"/>
      <c r="T43" s="90"/>
      <c r="U43" s="90"/>
      <c r="V43" s="39"/>
      <c r="W43" s="18"/>
      <c r="X43" s="39"/>
      <c r="Y43" s="17"/>
      <c r="Z43" s="16"/>
      <c r="AA43" s="17"/>
      <c r="AB43" s="106">
        <f t="shared" si="3"/>
        <v>19</v>
      </c>
      <c r="AC43" s="18">
        <f t="shared" si="4"/>
        <v>19</v>
      </c>
      <c r="AD43" s="107">
        <f t="shared" si="5"/>
        <v>41</v>
      </c>
      <c r="AE43" s="77">
        <v>1</v>
      </c>
    </row>
    <row r="44" spans="1:31" ht="16.5">
      <c r="A44" s="65"/>
      <c r="B44" s="166">
        <v>38994</v>
      </c>
      <c r="C44" s="82" t="s">
        <v>875</v>
      </c>
      <c r="D44" s="82" t="s">
        <v>876</v>
      </c>
      <c r="E44" s="82" t="s">
        <v>872</v>
      </c>
      <c r="F44" s="130"/>
      <c r="G44" s="17"/>
      <c r="H44" s="16">
        <v>27</v>
      </c>
      <c r="I44" s="17">
        <v>18</v>
      </c>
      <c r="J44" s="89"/>
      <c r="K44" s="90"/>
      <c r="L44" s="37"/>
      <c r="M44" s="18"/>
      <c r="N44" s="89"/>
      <c r="O44" s="90"/>
      <c r="P44" s="16"/>
      <c r="Q44" s="17"/>
      <c r="R44" s="16"/>
      <c r="S44" s="18"/>
      <c r="T44" s="90"/>
      <c r="U44" s="90"/>
      <c r="V44" s="39"/>
      <c r="W44" s="18"/>
      <c r="X44" s="39"/>
      <c r="Y44" s="17"/>
      <c r="Z44" s="16"/>
      <c r="AA44" s="17"/>
      <c r="AB44" s="106">
        <f t="shared" si="3"/>
        <v>18</v>
      </c>
      <c r="AC44" s="18">
        <f t="shared" si="4"/>
        <v>18</v>
      </c>
      <c r="AD44" s="107">
        <f t="shared" si="5"/>
        <v>42</v>
      </c>
      <c r="AE44" s="77">
        <v>1</v>
      </c>
    </row>
    <row r="45" spans="1:31" ht="16.5">
      <c r="A45" s="65"/>
      <c r="B45" s="166">
        <v>39222</v>
      </c>
      <c r="C45" s="11" t="s">
        <v>877</v>
      </c>
      <c r="D45" s="11" t="s">
        <v>878</v>
      </c>
      <c r="E45" s="11" t="s">
        <v>872</v>
      </c>
      <c r="F45" s="130"/>
      <c r="G45" s="17"/>
      <c r="H45" s="16">
        <v>29</v>
      </c>
      <c r="I45" s="17">
        <v>16</v>
      </c>
      <c r="J45" s="89"/>
      <c r="K45" s="90"/>
      <c r="L45" s="37"/>
      <c r="M45" s="18"/>
      <c r="N45" s="89"/>
      <c r="O45" s="90"/>
      <c r="P45" s="16"/>
      <c r="Q45" s="17"/>
      <c r="R45" s="16"/>
      <c r="S45" s="18"/>
      <c r="T45" s="90"/>
      <c r="U45" s="90"/>
      <c r="V45" s="39"/>
      <c r="W45" s="18"/>
      <c r="X45" s="39"/>
      <c r="Y45" s="17"/>
      <c r="Z45" s="16"/>
      <c r="AA45" s="17"/>
      <c r="AB45" s="106">
        <f t="shared" si="3"/>
        <v>16</v>
      </c>
      <c r="AC45" s="18">
        <f t="shared" si="4"/>
        <v>16</v>
      </c>
      <c r="AD45" s="107">
        <f t="shared" si="5"/>
        <v>43</v>
      </c>
      <c r="AE45" s="77">
        <v>1</v>
      </c>
    </row>
    <row r="46" spans="1:31" ht="16.5">
      <c r="A46" s="65"/>
      <c r="B46" s="82"/>
      <c r="C46" s="82" t="s">
        <v>1043</v>
      </c>
      <c r="D46" s="11" t="s">
        <v>1044</v>
      </c>
      <c r="E46" s="82" t="s">
        <v>1045</v>
      </c>
      <c r="F46" s="130"/>
      <c r="G46" s="17"/>
      <c r="H46" s="16"/>
      <c r="I46" s="17"/>
      <c r="J46" s="89"/>
      <c r="K46" s="90"/>
      <c r="L46" s="37">
        <v>8</v>
      </c>
      <c r="M46" s="18">
        <v>0</v>
      </c>
      <c r="N46" s="89"/>
      <c r="O46" s="90"/>
      <c r="P46" s="16"/>
      <c r="Q46" s="17"/>
      <c r="R46" s="16"/>
      <c r="S46" s="18"/>
      <c r="T46" s="90"/>
      <c r="U46" s="90"/>
      <c r="V46" s="39"/>
      <c r="W46" s="18"/>
      <c r="X46" s="39"/>
      <c r="Y46" s="17"/>
      <c r="Z46" s="16"/>
      <c r="AA46" s="17"/>
      <c r="AB46" s="106">
        <f t="shared" si="3"/>
        <v>0</v>
      </c>
      <c r="AC46" s="18">
        <f t="shared" si="4"/>
        <v>0</v>
      </c>
      <c r="AD46" s="107">
        <f t="shared" si="5"/>
        <v>44</v>
      </c>
      <c r="AE46" s="77">
        <v>1</v>
      </c>
    </row>
    <row r="47" spans="1:31" ht="16.5">
      <c r="A47" s="65"/>
      <c r="B47" s="116"/>
      <c r="C47" s="82" t="s">
        <v>1046</v>
      </c>
      <c r="D47" s="82" t="s">
        <v>1047</v>
      </c>
      <c r="E47" s="82" t="s">
        <v>1045</v>
      </c>
      <c r="F47" s="134"/>
      <c r="G47" s="17"/>
      <c r="H47" s="16"/>
      <c r="I47" s="17"/>
      <c r="J47" s="89"/>
      <c r="K47" s="90"/>
      <c r="L47" s="37">
        <v>8</v>
      </c>
      <c r="M47" s="18">
        <v>0</v>
      </c>
      <c r="N47" s="89"/>
      <c r="O47" s="90"/>
      <c r="P47" s="16"/>
      <c r="Q47" s="17"/>
      <c r="R47" s="16"/>
      <c r="S47" s="18"/>
      <c r="T47" s="90"/>
      <c r="U47" s="90"/>
      <c r="V47" s="39"/>
      <c r="W47" s="18"/>
      <c r="X47" s="39"/>
      <c r="Y47" s="17"/>
      <c r="Z47" s="16"/>
      <c r="AA47" s="17"/>
      <c r="AB47" s="106">
        <f t="shared" si="3"/>
        <v>0</v>
      </c>
      <c r="AC47" s="18">
        <f t="shared" si="4"/>
        <v>0</v>
      </c>
      <c r="AD47" s="107">
        <f t="shared" si="5"/>
        <v>45</v>
      </c>
      <c r="AE47" s="77">
        <v>1</v>
      </c>
    </row>
    <row r="48" spans="1:31" ht="16.5">
      <c r="A48" s="65"/>
      <c r="B48" s="203">
        <v>38718</v>
      </c>
      <c r="C48" s="82" t="s">
        <v>869</v>
      </c>
      <c r="D48" s="11" t="s">
        <v>870</v>
      </c>
      <c r="E48" s="195" t="s">
        <v>422</v>
      </c>
      <c r="F48" s="130"/>
      <c r="G48" s="17"/>
      <c r="H48" s="16">
        <v>20</v>
      </c>
      <c r="I48" s="17">
        <v>0</v>
      </c>
      <c r="J48" s="89"/>
      <c r="K48" s="90"/>
      <c r="L48" s="37"/>
      <c r="M48" s="18"/>
      <c r="N48" s="89"/>
      <c r="O48" s="90"/>
      <c r="P48" s="16"/>
      <c r="Q48" s="17"/>
      <c r="R48" s="16"/>
      <c r="S48" s="18"/>
      <c r="T48" s="90"/>
      <c r="U48" s="90"/>
      <c r="V48" s="39"/>
      <c r="W48" s="18"/>
      <c r="X48" s="39"/>
      <c r="Y48" s="17"/>
      <c r="Z48" s="16"/>
      <c r="AA48" s="17"/>
      <c r="AB48" s="106">
        <f t="shared" si="3"/>
        <v>0</v>
      </c>
      <c r="AC48" s="18">
        <f t="shared" si="4"/>
        <v>0</v>
      </c>
      <c r="AD48" s="107">
        <f t="shared" si="5"/>
        <v>46</v>
      </c>
      <c r="AE48" s="77">
        <v>1</v>
      </c>
    </row>
    <row r="49" spans="1:31" ht="16.5">
      <c r="A49" s="115">
        <v>0</v>
      </c>
      <c r="B49" s="96">
        <v>38885</v>
      </c>
      <c r="C49" s="115" t="s">
        <v>423</v>
      </c>
      <c r="D49" s="115" t="s">
        <v>505</v>
      </c>
      <c r="E49" s="195" t="s">
        <v>422</v>
      </c>
      <c r="F49" s="130">
        <v>4</v>
      </c>
      <c r="G49" s="17">
        <v>0</v>
      </c>
      <c r="H49" s="16"/>
      <c r="I49" s="17"/>
      <c r="J49" s="89"/>
      <c r="K49" s="90"/>
      <c r="L49" s="37"/>
      <c r="M49" s="18"/>
      <c r="N49" s="89"/>
      <c r="O49" s="90"/>
      <c r="P49" s="16"/>
      <c r="Q49" s="17"/>
      <c r="R49" s="16"/>
      <c r="S49" s="18"/>
      <c r="T49" s="90"/>
      <c r="U49" s="90"/>
      <c r="V49" s="39"/>
      <c r="W49" s="18"/>
      <c r="X49" s="39"/>
      <c r="Y49" s="17"/>
      <c r="Z49" s="16"/>
      <c r="AA49" s="17"/>
      <c r="AB49" s="106">
        <f t="shared" si="3"/>
        <v>0</v>
      </c>
      <c r="AC49" s="18">
        <f t="shared" si="4"/>
        <v>0</v>
      </c>
      <c r="AD49" s="107">
        <f t="shared" si="5"/>
        <v>47</v>
      </c>
      <c r="AE49" s="77">
        <v>1</v>
      </c>
    </row>
    <row r="50" spans="1:31" ht="16.5">
      <c r="A50" s="115">
        <v>0</v>
      </c>
      <c r="B50" s="96">
        <v>39081</v>
      </c>
      <c r="C50" s="115" t="s">
        <v>425</v>
      </c>
      <c r="D50" s="115" t="s">
        <v>314</v>
      </c>
      <c r="E50" s="195" t="s">
        <v>422</v>
      </c>
      <c r="F50" s="134">
        <v>4</v>
      </c>
      <c r="G50" s="17">
        <v>0</v>
      </c>
      <c r="H50" s="16"/>
      <c r="I50" s="17"/>
      <c r="J50" s="89"/>
      <c r="K50" s="90"/>
      <c r="L50" s="37"/>
      <c r="M50" s="18"/>
      <c r="N50" s="89"/>
      <c r="O50" s="90"/>
      <c r="P50" s="16"/>
      <c r="Q50" s="17"/>
      <c r="R50" s="16"/>
      <c r="S50" s="18"/>
      <c r="T50" s="90"/>
      <c r="U50" s="90"/>
      <c r="V50" s="39"/>
      <c r="W50" s="18"/>
      <c r="X50" s="39"/>
      <c r="Y50" s="17"/>
      <c r="Z50" s="16"/>
      <c r="AA50" s="17"/>
      <c r="AB50" s="106">
        <f t="shared" si="3"/>
        <v>0</v>
      </c>
      <c r="AC50" s="18">
        <f t="shared" si="4"/>
        <v>0</v>
      </c>
      <c r="AD50" s="107">
        <f t="shared" si="5"/>
        <v>48</v>
      </c>
      <c r="AE50" s="77">
        <v>1</v>
      </c>
    </row>
    <row r="51" spans="1:31" ht="16.5">
      <c r="A51" s="65"/>
      <c r="B51" s="82"/>
      <c r="C51" s="62"/>
      <c r="D51" s="65"/>
      <c r="E51" s="148"/>
      <c r="F51" s="130"/>
      <c r="G51" s="17"/>
      <c r="H51" s="16"/>
      <c r="I51" s="17"/>
      <c r="J51" s="89"/>
      <c r="K51" s="90"/>
      <c r="L51" s="37"/>
      <c r="M51" s="18"/>
      <c r="N51" s="89"/>
      <c r="O51" s="90"/>
      <c r="P51" s="16"/>
      <c r="Q51" s="17"/>
      <c r="R51" s="16"/>
      <c r="S51" s="18"/>
      <c r="T51" s="90"/>
      <c r="U51" s="90"/>
      <c r="V51" s="39"/>
      <c r="W51" s="18"/>
      <c r="X51" s="39"/>
      <c r="Y51" s="17"/>
      <c r="Z51" s="16"/>
      <c r="AA51" s="17"/>
      <c r="AB51" s="106">
        <f t="shared" si="3"/>
        <v>0</v>
      </c>
      <c r="AC51" s="18">
        <f t="shared" si="4"/>
        <v>0</v>
      </c>
      <c r="AD51" s="107">
        <f t="shared" si="5"/>
        <v>49</v>
      </c>
    </row>
    <row r="52" spans="1:31" ht="16.5">
      <c r="A52" s="65"/>
      <c r="B52" s="143"/>
      <c r="C52" s="65"/>
      <c r="D52" s="65"/>
      <c r="E52" s="82"/>
      <c r="F52" s="130"/>
      <c r="G52" s="17"/>
      <c r="H52" s="16"/>
      <c r="I52" s="17"/>
      <c r="J52" s="89"/>
      <c r="K52" s="90"/>
      <c r="L52" s="37"/>
      <c r="M52" s="18"/>
      <c r="N52" s="89"/>
      <c r="O52" s="90"/>
      <c r="P52" s="16"/>
      <c r="Q52" s="17"/>
      <c r="R52" s="16"/>
      <c r="S52" s="18"/>
      <c r="T52" s="90"/>
      <c r="U52" s="90"/>
      <c r="V52" s="39"/>
      <c r="W52" s="18"/>
      <c r="X52" s="39"/>
      <c r="Y52" s="17"/>
      <c r="Z52" s="16"/>
      <c r="AA52" s="17"/>
      <c r="AB52" s="106">
        <f t="shared" si="3"/>
        <v>0</v>
      </c>
      <c r="AC52" s="18">
        <f t="shared" si="4"/>
        <v>0</v>
      </c>
      <c r="AD52" s="107">
        <f t="shared" si="5"/>
        <v>50</v>
      </c>
    </row>
    <row r="53" spans="1:31" ht="16.5">
      <c r="A53" s="65"/>
      <c r="B53" s="82"/>
      <c r="C53" s="141"/>
      <c r="D53" s="65"/>
      <c r="E53" s="82"/>
      <c r="F53" s="130"/>
      <c r="G53" s="17"/>
      <c r="H53" s="16"/>
      <c r="I53" s="17"/>
      <c r="J53" s="89"/>
      <c r="K53" s="90"/>
      <c r="L53" s="37"/>
      <c r="M53" s="18"/>
      <c r="N53" s="89"/>
      <c r="O53" s="90"/>
      <c r="P53" s="16"/>
      <c r="Q53" s="17"/>
      <c r="R53" s="16"/>
      <c r="S53" s="18"/>
      <c r="T53" s="90"/>
      <c r="U53" s="90"/>
      <c r="V53" s="39"/>
      <c r="W53" s="18"/>
      <c r="X53" s="39"/>
      <c r="Y53" s="17"/>
      <c r="Z53" s="16"/>
      <c r="AA53" s="17"/>
      <c r="AB53" s="106">
        <f t="shared" si="3"/>
        <v>0</v>
      </c>
      <c r="AC53" s="18">
        <f t="shared" si="4"/>
        <v>0</v>
      </c>
      <c r="AD53" s="107">
        <f t="shared" si="5"/>
        <v>51</v>
      </c>
    </row>
    <row r="54" spans="1:31" ht="16.5">
      <c r="A54" s="65"/>
      <c r="B54" s="82"/>
      <c r="C54" s="62"/>
      <c r="D54" s="65"/>
      <c r="E54" s="148"/>
      <c r="F54" s="130"/>
      <c r="G54" s="17"/>
      <c r="H54" s="16"/>
      <c r="I54" s="17"/>
      <c r="J54" s="89"/>
      <c r="K54" s="90"/>
      <c r="L54" s="37"/>
      <c r="M54" s="18"/>
      <c r="N54" s="89"/>
      <c r="O54" s="90"/>
      <c r="P54" s="16"/>
      <c r="Q54" s="17"/>
      <c r="R54" s="16"/>
      <c r="S54" s="18"/>
      <c r="T54" s="90"/>
      <c r="U54" s="90"/>
      <c r="V54" s="39"/>
      <c r="W54" s="18"/>
      <c r="X54" s="39"/>
      <c r="Y54" s="17"/>
      <c r="Z54" s="16"/>
      <c r="AA54" s="17"/>
      <c r="AB54" s="106">
        <f t="shared" si="3"/>
        <v>0</v>
      </c>
      <c r="AC54" s="18">
        <f t="shared" si="4"/>
        <v>0</v>
      </c>
      <c r="AD54" s="107">
        <f t="shared" si="5"/>
        <v>52</v>
      </c>
    </row>
    <row r="55" spans="1:31" ht="16.5">
      <c r="A55" s="65"/>
      <c r="B55" s="63"/>
      <c r="C55" s="62"/>
      <c r="D55" s="65"/>
      <c r="E55" s="148"/>
      <c r="F55" s="130"/>
      <c r="G55" s="17"/>
      <c r="H55" s="16"/>
      <c r="I55" s="17"/>
      <c r="J55" s="89"/>
      <c r="K55" s="90"/>
      <c r="L55" s="37"/>
      <c r="M55" s="18"/>
      <c r="N55" s="89"/>
      <c r="O55" s="90"/>
      <c r="P55" s="16"/>
      <c r="Q55" s="17"/>
      <c r="R55" s="16"/>
      <c r="S55" s="18"/>
      <c r="T55" s="90"/>
      <c r="U55" s="90"/>
      <c r="V55" s="39"/>
      <c r="W55" s="18"/>
      <c r="X55" s="39"/>
      <c r="Y55" s="17"/>
      <c r="Z55" s="16"/>
      <c r="AA55" s="17"/>
      <c r="AB55" s="106">
        <f t="shared" si="3"/>
        <v>0</v>
      </c>
      <c r="AC55" s="18">
        <f t="shared" si="4"/>
        <v>0</v>
      </c>
      <c r="AD55" s="107">
        <f t="shared" si="5"/>
        <v>53</v>
      </c>
    </row>
    <row r="56" spans="1:31" ht="16.5">
      <c r="A56" s="65"/>
      <c r="B56" s="116"/>
      <c r="C56" s="65"/>
      <c r="D56" s="65"/>
      <c r="E56" s="82"/>
      <c r="F56" s="134"/>
      <c r="G56" s="17"/>
      <c r="H56" s="16"/>
      <c r="I56" s="17"/>
      <c r="J56" s="89"/>
      <c r="K56" s="90"/>
      <c r="L56" s="37"/>
      <c r="M56" s="18"/>
      <c r="N56" s="89"/>
      <c r="O56" s="90"/>
      <c r="P56" s="16"/>
      <c r="Q56" s="17"/>
      <c r="R56" s="16"/>
      <c r="S56" s="18"/>
      <c r="T56" s="90"/>
      <c r="U56" s="90"/>
      <c r="V56" s="39"/>
      <c r="W56" s="18"/>
      <c r="X56" s="39"/>
      <c r="Y56" s="17"/>
      <c r="Z56" s="16"/>
      <c r="AA56" s="17"/>
      <c r="AB56" s="106">
        <f t="shared" si="3"/>
        <v>0</v>
      </c>
      <c r="AC56" s="18">
        <f t="shared" si="4"/>
        <v>0</v>
      </c>
      <c r="AD56" s="107">
        <f t="shared" si="5"/>
        <v>54</v>
      </c>
    </row>
    <row r="57" spans="1:31" ht="16.5">
      <c r="A57" s="65"/>
      <c r="B57" s="116"/>
      <c r="C57" s="65"/>
      <c r="D57" s="65"/>
      <c r="E57" s="82"/>
      <c r="F57" s="130"/>
      <c r="G57" s="17"/>
      <c r="H57" s="16"/>
      <c r="I57" s="17"/>
      <c r="J57" s="89"/>
      <c r="K57" s="90"/>
      <c r="L57" s="37"/>
      <c r="M57" s="18"/>
      <c r="N57" s="89"/>
      <c r="O57" s="90"/>
      <c r="P57" s="16"/>
      <c r="Q57" s="17"/>
      <c r="R57" s="16"/>
      <c r="S57" s="18"/>
      <c r="T57" s="90"/>
      <c r="U57" s="90"/>
      <c r="V57" s="39"/>
      <c r="W57" s="18"/>
      <c r="X57" s="39"/>
      <c r="Y57" s="17"/>
      <c r="Z57" s="16"/>
      <c r="AA57" s="17"/>
      <c r="AB57" s="106">
        <f t="shared" si="3"/>
        <v>0</v>
      </c>
      <c r="AC57" s="18">
        <f t="shared" si="4"/>
        <v>0</v>
      </c>
      <c r="AD57" s="107">
        <f t="shared" si="5"/>
        <v>55</v>
      </c>
    </row>
    <row r="58" spans="1:31" ht="16.5">
      <c r="A58" s="65"/>
      <c r="B58" s="159"/>
      <c r="C58" s="159"/>
      <c r="D58" s="159"/>
      <c r="E58" s="11"/>
      <c r="F58" s="130"/>
      <c r="G58" s="17"/>
      <c r="H58" s="16"/>
      <c r="I58" s="17"/>
      <c r="J58" s="89"/>
      <c r="K58" s="90"/>
      <c r="L58" s="37"/>
      <c r="M58" s="18"/>
      <c r="N58" s="89"/>
      <c r="O58" s="90"/>
      <c r="P58" s="16"/>
      <c r="Q58" s="17"/>
      <c r="R58" s="16"/>
      <c r="S58" s="18"/>
      <c r="T58" s="90"/>
      <c r="U58" s="90"/>
      <c r="V58" s="39"/>
      <c r="W58" s="18"/>
      <c r="X58" s="39"/>
      <c r="Y58" s="17"/>
      <c r="Z58" s="16"/>
      <c r="AA58" s="17"/>
      <c r="AB58" s="106">
        <f t="shared" si="3"/>
        <v>0</v>
      </c>
      <c r="AC58" s="18">
        <f t="shared" si="4"/>
        <v>0</v>
      </c>
      <c r="AD58" s="107">
        <f t="shared" si="5"/>
        <v>56</v>
      </c>
    </row>
    <row r="59" spans="1:31" ht="16.5">
      <c r="A59" s="65"/>
      <c r="B59" s="82"/>
      <c r="C59" s="65"/>
      <c r="D59" s="65"/>
      <c r="E59" s="82"/>
      <c r="F59" s="130"/>
      <c r="G59" s="17"/>
      <c r="H59" s="16"/>
      <c r="I59" s="17"/>
      <c r="J59" s="89"/>
      <c r="K59" s="90"/>
      <c r="L59" s="37"/>
      <c r="M59" s="18"/>
      <c r="N59" s="89"/>
      <c r="O59" s="90"/>
      <c r="P59" s="16"/>
      <c r="Q59" s="17"/>
      <c r="R59" s="16"/>
      <c r="S59" s="18"/>
      <c r="T59" s="90"/>
      <c r="U59" s="90"/>
      <c r="V59" s="39"/>
      <c r="W59" s="18"/>
      <c r="X59" s="39"/>
      <c r="Y59" s="17"/>
      <c r="Z59" s="16"/>
      <c r="AA59" s="17"/>
      <c r="AB59" s="106">
        <f t="shared" si="3"/>
        <v>0</v>
      </c>
      <c r="AC59" s="18">
        <f t="shared" si="4"/>
        <v>0</v>
      </c>
      <c r="AD59" s="107">
        <f t="shared" si="5"/>
        <v>57</v>
      </c>
    </row>
    <row r="60" spans="1:31" ht="16.5">
      <c r="A60" s="65"/>
      <c r="B60" s="116"/>
      <c r="C60" s="12"/>
      <c r="D60" s="12"/>
      <c r="E60" s="22"/>
      <c r="F60" s="130"/>
      <c r="G60" s="17"/>
      <c r="H60" s="16"/>
      <c r="I60" s="17"/>
      <c r="J60" s="89"/>
      <c r="K60" s="90"/>
      <c r="L60" s="37"/>
      <c r="M60" s="18"/>
      <c r="N60" s="89"/>
      <c r="O60" s="90"/>
      <c r="P60" s="16"/>
      <c r="Q60" s="17"/>
      <c r="R60" s="16"/>
      <c r="S60" s="18"/>
      <c r="T60" s="90"/>
      <c r="U60" s="90"/>
      <c r="V60" s="39"/>
      <c r="W60" s="18"/>
      <c r="X60" s="39"/>
      <c r="Y60" s="17"/>
      <c r="Z60" s="16"/>
      <c r="AA60" s="17"/>
      <c r="AB60" s="106">
        <f t="shared" si="3"/>
        <v>0</v>
      </c>
      <c r="AC60" s="18">
        <f t="shared" si="4"/>
        <v>0</v>
      </c>
      <c r="AD60" s="107">
        <f t="shared" si="5"/>
        <v>58</v>
      </c>
    </row>
    <row r="61" spans="1:31" ht="16.5">
      <c r="A61" s="65"/>
      <c r="B61" s="65"/>
      <c r="C61" s="12"/>
      <c r="D61" s="12"/>
      <c r="E61" s="76"/>
      <c r="F61" s="130"/>
      <c r="G61" s="17"/>
      <c r="H61" s="16"/>
      <c r="I61" s="17"/>
      <c r="J61" s="89"/>
      <c r="K61" s="90"/>
      <c r="L61" s="37"/>
      <c r="M61" s="18"/>
      <c r="N61" s="89"/>
      <c r="O61" s="90"/>
      <c r="P61" s="16"/>
      <c r="Q61" s="17"/>
      <c r="R61" s="16"/>
      <c r="S61" s="18"/>
      <c r="T61" s="90"/>
      <c r="U61" s="90"/>
      <c r="V61" s="39"/>
      <c r="W61" s="18"/>
      <c r="X61" s="39"/>
      <c r="Y61" s="17"/>
      <c r="Z61" s="16"/>
      <c r="AA61" s="17"/>
      <c r="AB61" s="106">
        <f t="shared" si="3"/>
        <v>0</v>
      </c>
      <c r="AC61" s="18">
        <f t="shared" si="4"/>
        <v>0</v>
      </c>
      <c r="AD61" s="107">
        <f t="shared" si="5"/>
        <v>59</v>
      </c>
    </row>
    <row r="62" spans="1:31" ht="16.5">
      <c r="A62" s="65"/>
      <c r="B62" s="65"/>
      <c r="C62" s="12"/>
      <c r="D62" s="12"/>
      <c r="E62" s="11"/>
      <c r="F62" s="130"/>
      <c r="G62" s="17"/>
      <c r="H62" s="16"/>
      <c r="I62" s="17"/>
      <c r="J62" s="89"/>
      <c r="K62" s="90"/>
      <c r="L62" s="37"/>
      <c r="M62" s="18"/>
      <c r="N62" s="89"/>
      <c r="O62" s="90"/>
      <c r="P62" s="16"/>
      <c r="Q62" s="17"/>
      <c r="R62" s="16"/>
      <c r="S62" s="18"/>
      <c r="T62" s="90"/>
      <c r="U62" s="90"/>
      <c r="V62" s="39"/>
      <c r="W62" s="18"/>
      <c r="X62" s="39"/>
      <c r="Y62" s="17"/>
      <c r="Z62" s="16"/>
      <c r="AA62" s="17"/>
      <c r="AB62" s="106">
        <f t="shared" si="3"/>
        <v>0</v>
      </c>
      <c r="AC62" s="18">
        <f t="shared" si="4"/>
        <v>0</v>
      </c>
      <c r="AD62" s="107">
        <f t="shared" si="5"/>
        <v>60</v>
      </c>
    </row>
    <row r="63" spans="1:31" ht="16.5">
      <c r="A63" s="65"/>
      <c r="B63" s="65"/>
      <c r="C63" s="12"/>
      <c r="D63" s="12"/>
      <c r="E63" s="11"/>
      <c r="F63" s="130"/>
      <c r="G63" s="17"/>
      <c r="H63" s="16"/>
      <c r="I63" s="17"/>
      <c r="J63" s="89"/>
      <c r="K63" s="90"/>
      <c r="L63" s="37"/>
      <c r="M63" s="18"/>
      <c r="N63" s="89"/>
      <c r="O63" s="90"/>
      <c r="P63" s="16"/>
      <c r="Q63" s="17"/>
      <c r="R63" s="16"/>
      <c r="S63" s="18"/>
      <c r="T63" s="90"/>
      <c r="U63" s="90"/>
      <c r="V63" s="39"/>
      <c r="W63" s="18"/>
      <c r="X63" s="39"/>
      <c r="Y63" s="17"/>
      <c r="Z63" s="16"/>
      <c r="AA63" s="17"/>
      <c r="AB63" s="106">
        <f t="shared" si="3"/>
        <v>0</v>
      </c>
      <c r="AC63" s="18">
        <f t="shared" si="4"/>
        <v>0</v>
      </c>
      <c r="AD63" s="107">
        <f t="shared" si="5"/>
        <v>61</v>
      </c>
    </row>
    <row r="64" spans="1:31" ht="16.5">
      <c r="A64" s="65"/>
      <c r="B64" s="65"/>
      <c r="C64" s="12"/>
      <c r="D64" s="12"/>
      <c r="E64" s="11"/>
      <c r="F64" s="130"/>
      <c r="G64" s="17"/>
      <c r="H64" s="16"/>
      <c r="I64" s="17"/>
      <c r="J64" s="89"/>
      <c r="K64" s="90"/>
      <c r="L64" s="37"/>
      <c r="M64" s="18"/>
      <c r="N64" s="89"/>
      <c r="O64" s="90"/>
      <c r="P64" s="16"/>
      <c r="Q64" s="17"/>
      <c r="R64" s="16"/>
      <c r="S64" s="18"/>
      <c r="T64" s="90"/>
      <c r="U64" s="90"/>
      <c r="V64" s="39"/>
      <c r="W64" s="18"/>
      <c r="X64" s="39"/>
      <c r="Y64" s="17"/>
      <c r="Z64" s="16"/>
      <c r="AA64" s="17"/>
      <c r="AB64" s="106">
        <f t="shared" si="3"/>
        <v>0</v>
      </c>
      <c r="AC64" s="18">
        <f t="shared" si="4"/>
        <v>0</v>
      </c>
      <c r="AD64" s="107">
        <f t="shared" si="5"/>
        <v>62</v>
      </c>
    </row>
    <row r="65" spans="1:30" ht="16.5">
      <c r="A65" s="65"/>
      <c r="B65" s="65"/>
      <c r="C65" s="40"/>
      <c r="D65" s="12"/>
      <c r="E65" s="11"/>
      <c r="F65" s="130"/>
      <c r="G65" s="17"/>
      <c r="H65" s="16"/>
      <c r="I65" s="17"/>
      <c r="J65" s="89"/>
      <c r="K65" s="90"/>
      <c r="L65" s="37"/>
      <c r="M65" s="18"/>
      <c r="N65" s="89"/>
      <c r="O65" s="90"/>
      <c r="P65" s="16"/>
      <c r="Q65" s="17"/>
      <c r="R65" s="16"/>
      <c r="S65" s="18"/>
      <c r="T65" s="90"/>
      <c r="U65" s="90"/>
      <c r="V65" s="39"/>
      <c r="W65" s="18"/>
      <c r="X65" s="39"/>
      <c r="Y65" s="17"/>
      <c r="Z65" s="16"/>
      <c r="AA65" s="17"/>
      <c r="AB65" s="106">
        <f t="shared" si="3"/>
        <v>0</v>
      </c>
      <c r="AC65" s="18">
        <f t="shared" si="4"/>
        <v>0</v>
      </c>
      <c r="AD65" s="107">
        <f t="shared" si="5"/>
        <v>63</v>
      </c>
    </row>
    <row r="66" spans="1:30" ht="16.5">
      <c r="A66" s="65"/>
      <c r="B66" s="65"/>
      <c r="C66" s="40"/>
      <c r="D66" s="12"/>
      <c r="E66" s="11"/>
      <c r="F66" s="130"/>
      <c r="G66" s="17"/>
      <c r="H66" s="16"/>
      <c r="I66" s="17"/>
      <c r="J66" s="89"/>
      <c r="K66" s="90"/>
      <c r="L66" s="37"/>
      <c r="M66" s="18"/>
      <c r="N66" s="89"/>
      <c r="O66" s="90"/>
      <c r="P66" s="16"/>
      <c r="Q66" s="17"/>
      <c r="R66" s="16"/>
      <c r="S66" s="18"/>
      <c r="T66" s="90"/>
      <c r="U66" s="90"/>
      <c r="V66" s="39"/>
      <c r="W66" s="18"/>
      <c r="X66" s="39"/>
      <c r="Y66" s="17"/>
      <c r="Z66" s="16"/>
      <c r="AA66" s="17"/>
      <c r="AB66" s="106">
        <f t="shared" si="3"/>
        <v>0</v>
      </c>
      <c r="AC66" s="18">
        <f t="shared" si="4"/>
        <v>0</v>
      </c>
      <c r="AD66" s="107">
        <f t="shared" si="5"/>
        <v>64</v>
      </c>
    </row>
    <row r="67" spans="1:30" ht="16.5">
      <c r="A67" s="65"/>
      <c r="B67" s="65"/>
      <c r="C67" s="40"/>
      <c r="D67" s="12"/>
      <c r="E67" s="11"/>
      <c r="F67" s="130"/>
      <c r="G67" s="17"/>
      <c r="H67" s="16"/>
      <c r="I67" s="17"/>
      <c r="J67" s="89"/>
      <c r="K67" s="90"/>
      <c r="L67" s="37"/>
      <c r="M67" s="18"/>
      <c r="N67" s="89"/>
      <c r="O67" s="90"/>
      <c r="P67" s="16"/>
      <c r="Q67" s="17"/>
      <c r="R67" s="16"/>
      <c r="S67" s="18"/>
      <c r="T67" s="90"/>
      <c r="U67" s="90"/>
      <c r="V67" s="39"/>
      <c r="W67" s="18"/>
      <c r="X67" s="39"/>
      <c r="Y67" s="17"/>
      <c r="Z67" s="16"/>
      <c r="AA67" s="17"/>
      <c r="AB67" s="106">
        <f t="shared" ref="AB67:AB94" si="6">G67+I67+K67+M67+O67+Q67+S67+AA67+U67+W67+Y67</f>
        <v>0</v>
      </c>
      <c r="AC67" s="18">
        <f t="shared" ref="AC67:AC94" si="7">G67+I67+K67+M67+O67+Q67+S67+AA67+U67+W67+Y67</f>
        <v>0</v>
      </c>
      <c r="AD67" s="107">
        <f t="shared" si="5"/>
        <v>65</v>
      </c>
    </row>
    <row r="68" spans="1:30" ht="16.5">
      <c r="A68" s="65"/>
      <c r="B68" s="65"/>
      <c r="C68" s="40"/>
      <c r="D68" s="12"/>
      <c r="E68" s="11"/>
      <c r="F68" s="130"/>
      <c r="G68" s="17"/>
      <c r="H68" s="16"/>
      <c r="I68" s="17"/>
      <c r="J68" s="89"/>
      <c r="K68" s="90"/>
      <c r="L68" s="37"/>
      <c r="M68" s="18"/>
      <c r="N68" s="89"/>
      <c r="O68" s="90"/>
      <c r="P68" s="16"/>
      <c r="Q68" s="17"/>
      <c r="R68" s="16"/>
      <c r="S68" s="18"/>
      <c r="T68" s="90"/>
      <c r="U68" s="90"/>
      <c r="V68" s="39"/>
      <c r="W68" s="18"/>
      <c r="X68" s="39"/>
      <c r="Y68" s="17"/>
      <c r="Z68" s="16"/>
      <c r="AA68" s="17"/>
      <c r="AB68" s="106">
        <f t="shared" si="6"/>
        <v>0</v>
      </c>
      <c r="AC68" s="18">
        <f t="shared" si="7"/>
        <v>0</v>
      </c>
      <c r="AD68" s="107">
        <f t="shared" ref="AD68:AD94" si="8">AD67+1</f>
        <v>66</v>
      </c>
    </row>
    <row r="69" spans="1:30" ht="16.5">
      <c r="A69" s="65"/>
      <c r="B69" s="82"/>
      <c r="C69" s="75"/>
      <c r="D69" s="12"/>
      <c r="E69" s="11"/>
      <c r="F69" s="130"/>
      <c r="G69" s="17"/>
      <c r="H69" s="16"/>
      <c r="I69" s="17"/>
      <c r="J69" s="89"/>
      <c r="K69" s="90"/>
      <c r="L69" s="37"/>
      <c r="M69" s="18"/>
      <c r="N69" s="89"/>
      <c r="O69" s="90"/>
      <c r="P69" s="16"/>
      <c r="Q69" s="17"/>
      <c r="R69" s="16"/>
      <c r="S69" s="18"/>
      <c r="T69" s="90"/>
      <c r="U69" s="90"/>
      <c r="V69" s="39"/>
      <c r="W69" s="18"/>
      <c r="X69" s="39"/>
      <c r="Y69" s="17"/>
      <c r="Z69" s="16"/>
      <c r="AA69" s="17"/>
      <c r="AB69" s="106">
        <f t="shared" si="6"/>
        <v>0</v>
      </c>
      <c r="AC69" s="18">
        <f t="shared" si="7"/>
        <v>0</v>
      </c>
      <c r="AD69" s="107">
        <f t="shared" si="8"/>
        <v>67</v>
      </c>
    </row>
    <row r="70" spans="1:30" ht="16.5">
      <c r="A70" s="65"/>
      <c r="B70" s="82"/>
      <c r="C70" s="75"/>
      <c r="D70" s="12"/>
      <c r="E70" s="82"/>
      <c r="F70" s="130"/>
      <c r="G70" s="17"/>
      <c r="H70" s="16"/>
      <c r="I70" s="17"/>
      <c r="J70" s="89"/>
      <c r="K70" s="90"/>
      <c r="L70" s="37"/>
      <c r="M70" s="18"/>
      <c r="N70" s="89"/>
      <c r="O70" s="90"/>
      <c r="P70" s="16"/>
      <c r="Q70" s="17"/>
      <c r="R70" s="16"/>
      <c r="S70" s="18"/>
      <c r="T70" s="90"/>
      <c r="U70" s="90"/>
      <c r="V70" s="39"/>
      <c r="W70" s="18"/>
      <c r="X70" s="39"/>
      <c r="Y70" s="17"/>
      <c r="Z70" s="16"/>
      <c r="AA70" s="17"/>
      <c r="AB70" s="106">
        <f t="shared" si="6"/>
        <v>0</v>
      </c>
      <c r="AC70" s="18">
        <f t="shared" si="7"/>
        <v>0</v>
      </c>
      <c r="AD70" s="107">
        <f t="shared" si="8"/>
        <v>68</v>
      </c>
    </row>
    <row r="71" spans="1:30" ht="16.5">
      <c r="A71" s="65"/>
      <c r="B71" s="63"/>
      <c r="C71" s="75"/>
      <c r="D71" s="12"/>
      <c r="E71" s="82"/>
      <c r="F71" s="130"/>
      <c r="G71" s="17"/>
      <c r="H71" s="16"/>
      <c r="I71" s="17"/>
      <c r="J71" s="89"/>
      <c r="K71" s="90"/>
      <c r="L71" s="37"/>
      <c r="M71" s="18"/>
      <c r="N71" s="89"/>
      <c r="O71" s="90"/>
      <c r="P71" s="16"/>
      <c r="Q71" s="17"/>
      <c r="R71" s="16"/>
      <c r="S71" s="18"/>
      <c r="T71" s="90"/>
      <c r="U71" s="90"/>
      <c r="V71" s="39"/>
      <c r="W71" s="18"/>
      <c r="X71" s="39"/>
      <c r="Y71" s="17"/>
      <c r="Z71" s="16"/>
      <c r="AA71" s="17"/>
      <c r="AB71" s="106">
        <f t="shared" si="6"/>
        <v>0</v>
      </c>
      <c r="AC71" s="18">
        <f t="shared" si="7"/>
        <v>0</v>
      </c>
      <c r="AD71" s="107">
        <f t="shared" si="8"/>
        <v>69</v>
      </c>
    </row>
    <row r="72" spans="1:30" ht="16.5">
      <c r="A72" s="65"/>
      <c r="B72" s="116"/>
      <c r="C72" s="141"/>
      <c r="D72" s="65"/>
      <c r="E72" s="82"/>
      <c r="F72" s="130"/>
      <c r="G72" s="17"/>
      <c r="H72" s="16"/>
      <c r="I72" s="17"/>
      <c r="J72" s="89"/>
      <c r="K72" s="90"/>
      <c r="L72" s="37"/>
      <c r="M72" s="18"/>
      <c r="N72" s="89"/>
      <c r="O72" s="90"/>
      <c r="P72" s="16"/>
      <c r="Q72" s="17"/>
      <c r="R72" s="16"/>
      <c r="S72" s="18"/>
      <c r="T72" s="90"/>
      <c r="U72" s="90"/>
      <c r="V72" s="39"/>
      <c r="W72" s="18"/>
      <c r="X72" s="39"/>
      <c r="Y72" s="17"/>
      <c r="Z72" s="16"/>
      <c r="AA72" s="17"/>
      <c r="AB72" s="106">
        <f t="shared" si="6"/>
        <v>0</v>
      </c>
      <c r="AC72" s="18">
        <f t="shared" si="7"/>
        <v>0</v>
      </c>
      <c r="AD72" s="107">
        <f t="shared" si="8"/>
        <v>70</v>
      </c>
    </row>
    <row r="73" spans="1:30" ht="16.5">
      <c r="A73" s="65"/>
      <c r="B73" s="116"/>
      <c r="C73" s="141"/>
      <c r="D73" s="65"/>
      <c r="E73" s="82"/>
      <c r="F73" s="130"/>
      <c r="G73" s="17"/>
      <c r="H73" s="16"/>
      <c r="I73" s="17"/>
      <c r="J73" s="89"/>
      <c r="K73" s="90"/>
      <c r="L73" s="37"/>
      <c r="M73" s="18"/>
      <c r="N73" s="89"/>
      <c r="O73" s="90"/>
      <c r="P73" s="16"/>
      <c r="Q73" s="17"/>
      <c r="R73" s="16"/>
      <c r="S73" s="18"/>
      <c r="T73" s="90"/>
      <c r="U73" s="90"/>
      <c r="V73" s="39"/>
      <c r="W73" s="18"/>
      <c r="X73" s="39"/>
      <c r="Y73" s="17"/>
      <c r="Z73" s="16"/>
      <c r="AA73" s="17"/>
      <c r="AB73" s="106">
        <f t="shared" si="6"/>
        <v>0</v>
      </c>
      <c r="AC73" s="18">
        <f t="shared" si="7"/>
        <v>0</v>
      </c>
      <c r="AD73" s="107">
        <f t="shared" si="8"/>
        <v>71</v>
      </c>
    </row>
    <row r="74" spans="1:30" ht="16.5">
      <c r="A74" s="65"/>
      <c r="B74" s="166"/>
      <c r="C74" s="141"/>
      <c r="D74" s="65"/>
      <c r="E74" s="82"/>
      <c r="F74" s="130"/>
      <c r="G74" s="17"/>
      <c r="H74" s="16"/>
      <c r="I74" s="17"/>
      <c r="J74" s="89"/>
      <c r="K74" s="90"/>
      <c r="L74" s="37"/>
      <c r="M74" s="18"/>
      <c r="N74" s="89"/>
      <c r="O74" s="90"/>
      <c r="P74" s="16"/>
      <c r="Q74" s="17"/>
      <c r="R74" s="16"/>
      <c r="S74" s="18"/>
      <c r="T74" s="90"/>
      <c r="U74" s="90"/>
      <c r="V74" s="39"/>
      <c r="W74" s="18"/>
      <c r="X74" s="39"/>
      <c r="Y74" s="17"/>
      <c r="Z74" s="16"/>
      <c r="AA74" s="17"/>
      <c r="AB74" s="106">
        <f t="shared" si="6"/>
        <v>0</v>
      </c>
      <c r="AC74" s="18">
        <f t="shared" si="7"/>
        <v>0</v>
      </c>
      <c r="AD74" s="107">
        <f t="shared" si="8"/>
        <v>72</v>
      </c>
    </row>
    <row r="75" spans="1:30" ht="16.5">
      <c r="A75" s="65"/>
      <c r="B75" s="65"/>
      <c r="C75" s="40"/>
      <c r="D75" s="12"/>
      <c r="E75" s="11"/>
      <c r="F75" s="130"/>
      <c r="G75" s="17"/>
      <c r="H75" s="16"/>
      <c r="I75" s="17"/>
      <c r="J75" s="89"/>
      <c r="K75" s="90"/>
      <c r="L75" s="37"/>
      <c r="M75" s="18"/>
      <c r="N75" s="89"/>
      <c r="O75" s="90"/>
      <c r="P75" s="16"/>
      <c r="Q75" s="17"/>
      <c r="R75" s="16"/>
      <c r="S75" s="18"/>
      <c r="T75" s="90"/>
      <c r="U75" s="90"/>
      <c r="V75" s="39"/>
      <c r="W75" s="18"/>
      <c r="X75" s="39"/>
      <c r="Y75" s="17"/>
      <c r="Z75" s="16"/>
      <c r="AA75" s="17"/>
      <c r="AB75" s="106">
        <f t="shared" si="6"/>
        <v>0</v>
      </c>
      <c r="AC75" s="18">
        <f t="shared" si="7"/>
        <v>0</v>
      </c>
      <c r="AD75" s="107">
        <f t="shared" si="8"/>
        <v>73</v>
      </c>
    </row>
    <row r="76" spans="1:30" ht="16.5">
      <c r="A76" s="65"/>
      <c r="B76" s="65"/>
      <c r="C76" s="40"/>
      <c r="D76" s="12"/>
      <c r="E76" s="11"/>
      <c r="F76" s="130"/>
      <c r="G76" s="17"/>
      <c r="H76" s="16"/>
      <c r="I76" s="17"/>
      <c r="J76" s="89"/>
      <c r="K76" s="90"/>
      <c r="L76" s="37"/>
      <c r="M76" s="18"/>
      <c r="N76" s="89"/>
      <c r="O76" s="90"/>
      <c r="P76" s="16"/>
      <c r="Q76" s="17"/>
      <c r="R76" s="16"/>
      <c r="S76" s="18"/>
      <c r="T76" s="90"/>
      <c r="U76" s="90"/>
      <c r="V76" s="39"/>
      <c r="W76" s="18"/>
      <c r="X76" s="39"/>
      <c r="Y76" s="17"/>
      <c r="Z76" s="16"/>
      <c r="AA76" s="17"/>
      <c r="AB76" s="106">
        <f t="shared" si="6"/>
        <v>0</v>
      </c>
      <c r="AC76" s="18">
        <f t="shared" si="7"/>
        <v>0</v>
      </c>
      <c r="AD76" s="107">
        <f t="shared" si="8"/>
        <v>74</v>
      </c>
    </row>
    <row r="77" spans="1:30" ht="16.5">
      <c r="A77" s="65"/>
      <c r="B77" s="65"/>
      <c r="C77" s="40"/>
      <c r="D77" s="12"/>
      <c r="E77" s="11"/>
      <c r="F77" s="130"/>
      <c r="G77" s="17"/>
      <c r="H77" s="16"/>
      <c r="I77" s="17"/>
      <c r="J77" s="89"/>
      <c r="K77" s="90"/>
      <c r="L77" s="37"/>
      <c r="M77" s="18"/>
      <c r="N77" s="89"/>
      <c r="O77" s="90"/>
      <c r="P77" s="16"/>
      <c r="Q77" s="17"/>
      <c r="R77" s="16"/>
      <c r="S77" s="18"/>
      <c r="T77" s="90"/>
      <c r="U77" s="90"/>
      <c r="V77" s="39"/>
      <c r="W77" s="18"/>
      <c r="X77" s="39"/>
      <c r="Y77" s="17"/>
      <c r="Z77" s="16"/>
      <c r="AA77" s="17"/>
      <c r="AB77" s="106">
        <f t="shared" si="6"/>
        <v>0</v>
      </c>
      <c r="AC77" s="18">
        <f t="shared" si="7"/>
        <v>0</v>
      </c>
      <c r="AD77" s="107">
        <f t="shared" si="8"/>
        <v>75</v>
      </c>
    </row>
    <row r="78" spans="1:30" ht="16.5">
      <c r="A78" s="65"/>
      <c r="B78" s="65"/>
      <c r="C78" s="40"/>
      <c r="D78" s="12"/>
      <c r="E78" s="11"/>
      <c r="F78" s="130"/>
      <c r="G78" s="17"/>
      <c r="H78" s="16"/>
      <c r="I78" s="17"/>
      <c r="J78" s="89"/>
      <c r="K78" s="90"/>
      <c r="L78" s="37"/>
      <c r="M78" s="18"/>
      <c r="N78" s="89"/>
      <c r="O78" s="90"/>
      <c r="P78" s="16"/>
      <c r="Q78" s="17"/>
      <c r="R78" s="16"/>
      <c r="S78" s="18"/>
      <c r="T78" s="90"/>
      <c r="U78" s="90"/>
      <c r="V78" s="39"/>
      <c r="W78" s="18"/>
      <c r="X78" s="39"/>
      <c r="Y78" s="17"/>
      <c r="Z78" s="16"/>
      <c r="AA78" s="17"/>
      <c r="AB78" s="106">
        <f t="shared" si="6"/>
        <v>0</v>
      </c>
      <c r="AC78" s="18">
        <f t="shared" si="7"/>
        <v>0</v>
      </c>
      <c r="AD78" s="107">
        <f t="shared" si="8"/>
        <v>76</v>
      </c>
    </row>
    <row r="79" spans="1:30" ht="16.5">
      <c r="A79" s="65"/>
      <c r="B79" s="65"/>
      <c r="C79" s="40"/>
      <c r="D79" s="12"/>
      <c r="E79" s="11"/>
      <c r="F79" s="130"/>
      <c r="G79" s="17"/>
      <c r="H79" s="16"/>
      <c r="I79" s="17"/>
      <c r="J79" s="89"/>
      <c r="K79" s="90"/>
      <c r="L79" s="37"/>
      <c r="M79" s="18"/>
      <c r="N79" s="89"/>
      <c r="O79" s="90"/>
      <c r="P79" s="16"/>
      <c r="Q79" s="17"/>
      <c r="R79" s="16"/>
      <c r="S79" s="18"/>
      <c r="T79" s="90"/>
      <c r="U79" s="90"/>
      <c r="V79" s="39"/>
      <c r="W79" s="18"/>
      <c r="X79" s="39"/>
      <c r="Y79" s="17"/>
      <c r="Z79" s="16"/>
      <c r="AA79" s="17"/>
      <c r="AB79" s="106">
        <f t="shared" si="6"/>
        <v>0</v>
      </c>
      <c r="AC79" s="18">
        <f t="shared" si="7"/>
        <v>0</v>
      </c>
      <c r="AD79" s="107">
        <f t="shared" si="8"/>
        <v>77</v>
      </c>
    </row>
    <row r="80" spans="1:30" ht="16.5">
      <c r="A80" s="65"/>
      <c r="B80" s="65"/>
      <c r="C80" s="40"/>
      <c r="D80" s="12"/>
      <c r="E80" s="11"/>
      <c r="F80" s="130"/>
      <c r="G80" s="17"/>
      <c r="H80" s="16"/>
      <c r="I80" s="17"/>
      <c r="J80" s="89"/>
      <c r="K80" s="90"/>
      <c r="L80" s="37"/>
      <c r="M80" s="18"/>
      <c r="N80" s="89"/>
      <c r="O80" s="90"/>
      <c r="P80" s="16"/>
      <c r="Q80" s="17"/>
      <c r="R80" s="16"/>
      <c r="S80" s="18"/>
      <c r="T80" s="90"/>
      <c r="U80" s="90"/>
      <c r="V80" s="39"/>
      <c r="W80" s="18"/>
      <c r="X80" s="39"/>
      <c r="Y80" s="17"/>
      <c r="Z80" s="16"/>
      <c r="AA80" s="17"/>
      <c r="AB80" s="106">
        <f t="shared" si="6"/>
        <v>0</v>
      </c>
      <c r="AC80" s="18">
        <f t="shared" si="7"/>
        <v>0</v>
      </c>
      <c r="AD80" s="107">
        <f t="shared" si="8"/>
        <v>78</v>
      </c>
    </row>
    <row r="81" spans="1:30" ht="16.5">
      <c r="A81" s="65"/>
      <c r="B81" s="65"/>
      <c r="C81" s="40"/>
      <c r="D81" s="12"/>
      <c r="E81" s="11"/>
      <c r="F81" s="130"/>
      <c r="G81" s="17"/>
      <c r="H81" s="16"/>
      <c r="I81" s="17"/>
      <c r="J81" s="89"/>
      <c r="K81" s="90"/>
      <c r="L81" s="37"/>
      <c r="M81" s="18"/>
      <c r="N81" s="89"/>
      <c r="O81" s="90"/>
      <c r="P81" s="16"/>
      <c r="Q81" s="17"/>
      <c r="R81" s="16"/>
      <c r="S81" s="18"/>
      <c r="T81" s="90"/>
      <c r="U81" s="90"/>
      <c r="V81" s="39"/>
      <c r="W81" s="18"/>
      <c r="X81" s="39"/>
      <c r="Y81" s="17"/>
      <c r="Z81" s="16"/>
      <c r="AA81" s="17"/>
      <c r="AB81" s="106">
        <f t="shared" si="6"/>
        <v>0</v>
      </c>
      <c r="AC81" s="18">
        <f t="shared" si="7"/>
        <v>0</v>
      </c>
      <c r="AD81" s="107">
        <f t="shared" si="8"/>
        <v>79</v>
      </c>
    </row>
    <row r="82" spans="1:30" ht="16.5">
      <c r="A82" s="65"/>
      <c r="B82" s="65"/>
      <c r="C82" s="40"/>
      <c r="D82" s="12"/>
      <c r="E82" s="11"/>
      <c r="F82" s="130"/>
      <c r="G82" s="17"/>
      <c r="H82" s="16"/>
      <c r="I82" s="17"/>
      <c r="J82" s="89"/>
      <c r="K82" s="90"/>
      <c r="L82" s="37"/>
      <c r="M82" s="18"/>
      <c r="N82" s="89"/>
      <c r="O82" s="90"/>
      <c r="P82" s="16"/>
      <c r="Q82" s="17"/>
      <c r="R82" s="16"/>
      <c r="S82" s="18"/>
      <c r="T82" s="90"/>
      <c r="U82" s="90"/>
      <c r="V82" s="39"/>
      <c r="W82" s="18"/>
      <c r="X82" s="39"/>
      <c r="Y82" s="17"/>
      <c r="Z82" s="16"/>
      <c r="AA82" s="17"/>
      <c r="AB82" s="106">
        <f t="shared" si="6"/>
        <v>0</v>
      </c>
      <c r="AC82" s="18">
        <f t="shared" si="7"/>
        <v>0</v>
      </c>
      <c r="AD82" s="107">
        <f t="shared" si="8"/>
        <v>80</v>
      </c>
    </row>
    <row r="83" spans="1:30" ht="16.5">
      <c r="A83" s="65"/>
      <c r="B83" s="65"/>
      <c r="C83" s="40"/>
      <c r="D83" s="12"/>
      <c r="E83" s="11"/>
      <c r="F83" s="130"/>
      <c r="G83" s="17"/>
      <c r="H83" s="16"/>
      <c r="I83" s="17"/>
      <c r="J83" s="89"/>
      <c r="K83" s="90"/>
      <c r="L83" s="37"/>
      <c r="M83" s="18"/>
      <c r="N83" s="89"/>
      <c r="O83" s="90"/>
      <c r="P83" s="16"/>
      <c r="Q83" s="17"/>
      <c r="R83" s="16"/>
      <c r="S83" s="18"/>
      <c r="T83" s="90"/>
      <c r="U83" s="90"/>
      <c r="V83" s="39"/>
      <c r="W83" s="18"/>
      <c r="X83" s="39"/>
      <c r="Y83" s="17"/>
      <c r="Z83" s="16"/>
      <c r="AA83" s="17"/>
      <c r="AB83" s="106">
        <f t="shared" si="6"/>
        <v>0</v>
      </c>
      <c r="AC83" s="18">
        <f t="shared" si="7"/>
        <v>0</v>
      </c>
      <c r="AD83" s="107">
        <f t="shared" si="8"/>
        <v>81</v>
      </c>
    </row>
    <row r="84" spans="1:30" ht="16.5">
      <c r="A84" s="65"/>
      <c r="B84" s="65"/>
      <c r="C84" s="40"/>
      <c r="D84" s="12"/>
      <c r="E84" s="11"/>
      <c r="F84" s="130"/>
      <c r="G84" s="17"/>
      <c r="H84" s="16"/>
      <c r="I84" s="17"/>
      <c r="J84" s="89"/>
      <c r="K84" s="90"/>
      <c r="L84" s="37"/>
      <c r="M84" s="18"/>
      <c r="N84" s="89"/>
      <c r="O84" s="90"/>
      <c r="P84" s="16"/>
      <c r="Q84" s="17"/>
      <c r="R84" s="16"/>
      <c r="S84" s="18"/>
      <c r="T84" s="90"/>
      <c r="U84" s="90"/>
      <c r="V84" s="39"/>
      <c r="W84" s="18"/>
      <c r="X84" s="39"/>
      <c r="Y84" s="17"/>
      <c r="Z84" s="16"/>
      <c r="AA84" s="17"/>
      <c r="AB84" s="106">
        <f t="shared" si="6"/>
        <v>0</v>
      </c>
      <c r="AC84" s="18">
        <f t="shared" si="7"/>
        <v>0</v>
      </c>
      <c r="AD84" s="107">
        <f t="shared" si="8"/>
        <v>82</v>
      </c>
    </row>
    <row r="85" spans="1:30" ht="16.5">
      <c r="A85" s="65"/>
      <c r="B85" s="65"/>
      <c r="C85" s="40"/>
      <c r="D85" s="12"/>
      <c r="E85" s="11"/>
      <c r="F85" s="130"/>
      <c r="G85" s="17"/>
      <c r="H85" s="16"/>
      <c r="I85" s="17"/>
      <c r="J85" s="89"/>
      <c r="K85" s="90"/>
      <c r="L85" s="37"/>
      <c r="M85" s="18"/>
      <c r="N85" s="89"/>
      <c r="O85" s="90"/>
      <c r="P85" s="16"/>
      <c r="Q85" s="17"/>
      <c r="R85" s="16"/>
      <c r="S85" s="18"/>
      <c r="T85" s="90"/>
      <c r="U85" s="90"/>
      <c r="V85" s="39"/>
      <c r="W85" s="18"/>
      <c r="X85" s="39"/>
      <c r="Y85" s="17"/>
      <c r="Z85" s="16"/>
      <c r="AA85" s="17"/>
      <c r="AB85" s="106">
        <f t="shared" si="6"/>
        <v>0</v>
      </c>
      <c r="AC85" s="18">
        <f t="shared" si="7"/>
        <v>0</v>
      </c>
      <c r="AD85" s="107">
        <f t="shared" si="8"/>
        <v>83</v>
      </c>
    </row>
    <row r="86" spans="1:30" ht="16.5">
      <c r="A86" s="65"/>
      <c r="B86" s="65"/>
      <c r="C86" s="40"/>
      <c r="D86" s="12"/>
      <c r="E86" s="11"/>
      <c r="F86" s="130"/>
      <c r="G86" s="17"/>
      <c r="H86" s="16"/>
      <c r="I86" s="17"/>
      <c r="J86" s="89"/>
      <c r="K86" s="90"/>
      <c r="L86" s="37"/>
      <c r="M86" s="18"/>
      <c r="N86" s="89"/>
      <c r="O86" s="90"/>
      <c r="P86" s="16"/>
      <c r="Q86" s="17"/>
      <c r="R86" s="16"/>
      <c r="S86" s="18"/>
      <c r="T86" s="90"/>
      <c r="U86" s="90"/>
      <c r="V86" s="39"/>
      <c r="W86" s="18"/>
      <c r="X86" s="39"/>
      <c r="Y86" s="17"/>
      <c r="Z86" s="16"/>
      <c r="AA86" s="17"/>
      <c r="AB86" s="106">
        <f t="shared" si="6"/>
        <v>0</v>
      </c>
      <c r="AC86" s="18">
        <f t="shared" si="7"/>
        <v>0</v>
      </c>
      <c r="AD86" s="107">
        <f t="shared" si="8"/>
        <v>84</v>
      </c>
    </row>
    <row r="87" spans="1:30" ht="16.5">
      <c r="A87" s="65"/>
      <c r="B87" s="65"/>
      <c r="C87" s="40"/>
      <c r="D87" s="12"/>
      <c r="E87" s="11"/>
      <c r="F87" s="130"/>
      <c r="G87" s="17"/>
      <c r="H87" s="16"/>
      <c r="I87" s="17"/>
      <c r="J87" s="89"/>
      <c r="K87" s="90"/>
      <c r="L87" s="37"/>
      <c r="M87" s="18"/>
      <c r="N87" s="89"/>
      <c r="O87" s="90"/>
      <c r="P87" s="16"/>
      <c r="Q87" s="17"/>
      <c r="R87" s="16"/>
      <c r="S87" s="18"/>
      <c r="T87" s="90"/>
      <c r="U87" s="90"/>
      <c r="V87" s="39"/>
      <c r="W87" s="18"/>
      <c r="X87" s="39"/>
      <c r="Y87" s="17"/>
      <c r="Z87" s="16"/>
      <c r="AA87" s="17"/>
      <c r="AB87" s="106">
        <f t="shared" si="6"/>
        <v>0</v>
      </c>
      <c r="AC87" s="18">
        <f t="shared" si="7"/>
        <v>0</v>
      </c>
      <c r="AD87" s="107">
        <f t="shared" si="8"/>
        <v>85</v>
      </c>
    </row>
    <row r="88" spans="1:30" ht="16.5">
      <c r="A88" s="65"/>
      <c r="B88" s="65"/>
      <c r="C88" s="40"/>
      <c r="D88" s="12"/>
      <c r="E88" s="11"/>
      <c r="F88" s="130"/>
      <c r="G88" s="17"/>
      <c r="H88" s="16"/>
      <c r="I88" s="17"/>
      <c r="J88" s="89"/>
      <c r="K88" s="90"/>
      <c r="L88" s="37"/>
      <c r="M88" s="18"/>
      <c r="N88" s="89"/>
      <c r="O88" s="90"/>
      <c r="P88" s="16"/>
      <c r="Q88" s="17"/>
      <c r="R88" s="16"/>
      <c r="S88" s="18"/>
      <c r="T88" s="90"/>
      <c r="U88" s="90"/>
      <c r="V88" s="39"/>
      <c r="W88" s="18"/>
      <c r="X88" s="39"/>
      <c r="Y88" s="17"/>
      <c r="Z88" s="16"/>
      <c r="AA88" s="17"/>
      <c r="AB88" s="106">
        <f t="shared" si="6"/>
        <v>0</v>
      </c>
      <c r="AC88" s="18">
        <f t="shared" si="7"/>
        <v>0</v>
      </c>
      <c r="AD88" s="107">
        <f t="shared" si="8"/>
        <v>86</v>
      </c>
    </row>
    <row r="89" spans="1:30" ht="16.5">
      <c r="A89" s="65"/>
      <c r="B89" s="65"/>
      <c r="C89" s="40"/>
      <c r="D89" s="12"/>
      <c r="E89" s="11"/>
      <c r="F89" s="130"/>
      <c r="G89" s="17"/>
      <c r="H89" s="16"/>
      <c r="I89" s="17"/>
      <c r="J89" s="89"/>
      <c r="K89" s="90"/>
      <c r="L89" s="37"/>
      <c r="M89" s="18"/>
      <c r="N89" s="89"/>
      <c r="O89" s="90"/>
      <c r="P89" s="16"/>
      <c r="Q89" s="17"/>
      <c r="R89" s="16"/>
      <c r="S89" s="18"/>
      <c r="T89" s="90"/>
      <c r="U89" s="90"/>
      <c r="V89" s="39"/>
      <c r="W89" s="18"/>
      <c r="X89" s="39"/>
      <c r="Y89" s="17"/>
      <c r="Z89" s="16"/>
      <c r="AA89" s="17"/>
      <c r="AB89" s="106">
        <f t="shared" si="6"/>
        <v>0</v>
      </c>
      <c r="AC89" s="18">
        <f t="shared" si="7"/>
        <v>0</v>
      </c>
      <c r="AD89" s="107">
        <f t="shared" si="8"/>
        <v>87</v>
      </c>
    </row>
    <row r="90" spans="1:30" ht="16.5">
      <c r="A90" s="65"/>
      <c r="B90" s="65"/>
      <c r="C90" s="40"/>
      <c r="D90" s="12"/>
      <c r="E90" s="11"/>
      <c r="F90" s="130"/>
      <c r="G90" s="17"/>
      <c r="H90" s="16"/>
      <c r="I90" s="17"/>
      <c r="J90" s="89"/>
      <c r="K90" s="90"/>
      <c r="L90" s="37"/>
      <c r="M90" s="18"/>
      <c r="N90" s="89"/>
      <c r="O90" s="90"/>
      <c r="P90" s="16"/>
      <c r="Q90" s="17"/>
      <c r="R90" s="16"/>
      <c r="S90" s="18"/>
      <c r="T90" s="90"/>
      <c r="U90" s="90"/>
      <c r="V90" s="39"/>
      <c r="W90" s="18"/>
      <c r="X90" s="39"/>
      <c r="Y90" s="17"/>
      <c r="Z90" s="16"/>
      <c r="AA90" s="17"/>
      <c r="AB90" s="106">
        <f t="shared" si="6"/>
        <v>0</v>
      </c>
      <c r="AC90" s="18">
        <f t="shared" si="7"/>
        <v>0</v>
      </c>
      <c r="AD90" s="107">
        <f t="shared" si="8"/>
        <v>88</v>
      </c>
    </row>
    <row r="91" spans="1:30" ht="16.5">
      <c r="A91" s="65"/>
      <c r="B91" s="65"/>
      <c r="C91" s="40"/>
      <c r="D91" s="12"/>
      <c r="E91" s="11"/>
      <c r="F91" s="130"/>
      <c r="G91" s="17"/>
      <c r="H91" s="16"/>
      <c r="I91" s="17"/>
      <c r="J91" s="89"/>
      <c r="K91" s="90"/>
      <c r="L91" s="37"/>
      <c r="M91" s="18"/>
      <c r="N91" s="89"/>
      <c r="O91" s="90"/>
      <c r="P91" s="16"/>
      <c r="Q91" s="17"/>
      <c r="R91" s="16"/>
      <c r="S91" s="18"/>
      <c r="T91" s="90"/>
      <c r="U91" s="90"/>
      <c r="V91" s="39"/>
      <c r="W91" s="18"/>
      <c r="X91" s="39"/>
      <c r="Y91" s="17"/>
      <c r="Z91" s="16"/>
      <c r="AA91" s="17"/>
      <c r="AB91" s="106">
        <f t="shared" si="6"/>
        <v>0</v>
      </c>
      <c r="AC91" s="18">
        <f t="shared" si="7"/>
        <v>0</v>
      </c>
      <c r="AD91" s="107">
        <f t="shared" si="8"/>
        <v>89</v>
      </c>
    </row>
    <row r="92" spans="1:30" ht="16.5">
      <c r="A92" s="65"/>
      <c r="B92" s="65"/>
      <c r="C92" s="40"/>
      <c r="D92" s="12"/>
      <c r="E92" s="11"/>
      <c r="F92" s="130"/>
      <c r="G92" s="17"/>
      <c r="H92" s="16"/>
      <c r="I92" s="17"/>
      <c r="J92" s="89"/>
      <c r="K92" s="90"/>
      <c r="L92" s="37"/>
      <c r="M92" s="18"/>
      <c r="N92" s="89"/>
      <c r="O92" s="90"/>
      <c r="P92" s="16"/>
      <c r="Q92" s="17"/>
      <c r="R92" s="16"/>
      <c r="S92" s="18"/>
      <c r="T92" s="90"/>
      <c r="U92" s="90"/>
      <c r="V92" s="39"/>
      <c r="W92" s="18"/>
      <c r="X92" s="39"/>
      <c r="Y92" s="17"/>
      <c r="Z92" s="16"/>
      <c r="AA92" s="17"/>
      <c r="AB92" s="106">
        <f t="shared" si="6"/>
        <v>0</v>
      </c>
      <c r="AC92" s="18">
        <f t="shared" si="7"/>
        <v>0</v>
      </c>
      <c r="AD92" s="107">
        <f t="shared" si="8"/>
        <v>90</v>
      </c>
    </row>
    <row r="93" spans="1:30" ht="16.5">
      <c r="A93" s="65"/>
      <c r="B93" s="65"/>
      <c r="C93" s="40"/>
      <c r="D93" s="12"/>
      <c r="E93" s="11"/>
      <c r="F93" s="130"/>
      <c r="G93" s="17"/>
      <c r="H93" s="16"/>
      <c r="I93" s="17"/>
      <c r="J93" s="89"/>
      <c r="K93" s="90"/>
      <c r="L93" s="37"/>
      <c r="M93" s="18"/>
      <c r="N93" s="89"/>
      <c r="O93" s="90"/>
      <c r="P93" s="16"/>
      <c r="Q93" s="17"/>
      <c r="R93" s="16"/>
      <c r="S93" s="18"/>
      <c r="T93" s="90"/>
      <c r="U93" s="90"/>
      <c r="V93" s="39"/>
      <c r="W93" s="18"/>
      <c r="X93" s="39"/>
      <c r="Y93" s="17"/>
      <c r="Z93" s="16"/>
      <c r="AA93" s="17"/>
      <c r="AB93" s="106">
        <f t="shared" si="6"/>
        <v>0</v>
      </c>
      <c r="AC93" s="18">
        <f t="shared" si="7"/>
        <v>0</v>
      </c>
      <c r="AD93" s="107">
        <f t="shared" si="8"/>
        <v>91</v>
      </c>
    </row>
    <row r="94" spans="1:30" ht="16.5">
      <c r="A94" s="65"/>
      <c r="B94" s="65"/>
      <c r="C94" s="40"/>
      <c r="D94" s="12"/>
      <c r="E94" s="11"/>
      <c r="F94" s="130"/>
      <c r="G94" s="17"/>
      <c r="H94" s="16"/>
      <c r="I94" s="17"/>
      <c r="J94" s="89"/>
      <c r="K94" s="90"/>
      <c r="L94" s="37"/>
      <c r="M94" s="18"/>
      <c r="N94" s="89"/>
      <c r="O94" s="90"/>
      <c r="P94" s="16"/>
      <c r="Q94" s="17"/>
      <c r="R94" s="16"/>
      <c r="S94" s="18"/>
      <c r="T94" s="90"/>
      <c r="U94" s="90"/>
      <c r="V94" s="39"/>
      <c r="W94" s="18"/>
      <c r="X94" s="39"/>
      <c r="Y94" s="17"/>
      <c r="Z94" s="16"/>
      <c r="AA94" s="17"/>
      <c r="AB94" s="106">
        <f t="shared" si="6"/>
        <v>0</v>
      </c>
      <c r="AC94" s="18">
        <f t="shared" si="7"/>
        <v>0</v>
      </c>
      <c r="AD94" s="107">
        <f t="shared" si="8"/>
        <v>92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E57 D56 D58 E59:E61 D34:D54 D65:D94 D62:D63 C3:E33 C34:C94 E34:E55">
    <cfRule type="expression" dxfId="317" priority="75" stopIfTrue="1">
      <formula>$I3="F"</formula>
    </cfRule>
    <cfRule type="expression" dxfId="316" priority="76" stopIfTrue="1">
      <formula>$I3="M"</formula>
    </cfRule>
  </conditionalFormatting>
  <conditionalFormatting sqref="E57 D56 D58 E59:E61 D34:D54 D65:D94 D62:D63 C3:E33 C34:C94 E34:E55">
    <cfRule type="expression" dxfId="315" priority="69" stopIfTrue="1">
      <formula>$J3="F"</formula>
    </cfRule>
    <cfRule type="expression" dxfId="314" priority="70" stopIfTrue="1">
      <formula>$J3="M"</formula>
    </cfRule>
  </conditionalFormatting>
  <conditionalFormatting sqref="E56 E58 E64:E94">
    <cfRule type="expression" dxfId="313" priority="65" stopIfTrue="1">
      <formula>$I56="F"</formula>
    </cfRule>
    <cfRule type="expression" dxfId="312" priority="66" stopIfTrue="1">
      <formula>$I56="M"</formula>
    </cfRule>
  </conditionalFormatting>
  <conditionalFormatting sqref="E56 E58 E64:E94">
    <cfRule type="expression" dxfId="311" priority="63" stopIfTrue="1">
      <formula>$I56="F"</formula>
    </cfRule>
    <cfRule type="expression" dxfId="310" priority="64" stopIfTrue="1">
      <formula>$I56="M"</formula>
    </cfRule>
  </conditionalFormatting>
  <conditionalFormatting sqref="E56 E58 E64:E94">
    <cfRule type="expression" dxfId="309" priority="61" stopIfTrue="1">
      <formula>$I56="F"</formula>
    </cfRule>
    <cfRule type="expression" dxfId="308" priority="62" stopIfTrue="1">
      <formula>$I56="M"</formula>
    </cfRule>
  </conditionalFormatting>
  <conditionalFormatting sqref="E56 E58 E64:E94">
    <cfRule type="expression" dxfId="307" priority="59" stopIfTrue="1">
      <formula>$J56="F"</formula>
    </cfRule>
    <cfRule type="expression" dxfId="306" priority="60" stopIfTrue="1">
      <formula>$J56="M"</formula>
    </cfRule>
  </conditionalFormatting>
  <conditionalFormatting sqref="C3:E3">
    <cfRule type="expression" dxfId="305" priority="57" stopIfTrue="1">
      <formula>$I3="F"</formula>
    </cfRule>
    <cfRule type="expression" dxfId="304" priority="58" stopIfTrue="1">
      <formula>$I3="M"</formula>
    </cfRule>
  </conditionalFormatting>
  <conditionalFormatting sqref="C3">
    <cfRule type="expression" dxfId="303" priority="55" stopIfTrue="1">
      <formula>$J3="F"</formula>
    </cfRule>
    <cfRule type="expression" dxfId="302" priority="56" stopIfTrue="1">
      <formula>$J3="M"</formula>
    </cfRule>
  </conditionalFormatting>
  <conditionalFormatting sqref="C3:E3">
    <cfRule type="expression" dxfId="301" priority="53" stopIfTrue="1">
      <formula>$J3="F"</formula>
    </cfRule>
    <cfRule type="expression" dxfId="300" priority="54" stopIfTrue="1">
      <formula>$J3="M"</formula>
    </cfRule>
  </conditionalFormatting>
  <conditionalFormatting sqref="C26">
    <cfRule type="expression" dxfId="299" priority="51" stopIfTrue="1">
      <formula>$J26="F"</formula>
    </cfRule>
    <cfRule type="expression" dxfId="298" priority="52" stopIfTrue="1">
      <formula>$J26="M"</formula>
    </cfRule>
  </conditionalFormatting>
  <conditionalFormatting sqref="C26:D26">
    <cfRule type="expression" dxfId="297" priority="49" stopIfTrue="1">
      <formula>$J26="F"</formula>
    </cfRule>
    <cfRule type="expression" dxfId="296" priority="50" stopIfTrue="1">
      <formula>$J26="M"</formula>
    </cfRule>
  </conditionalFormatting>
  <conditionalFormatting sqref="C26">
    <cfRule type="expression" dxfId="295" priority="47" stopIfTrue="1">
      <formula>$J26="F"</formula>
    </cfRule>
    <cfRule type="expression" dxfId="294" priority="48" stopIfTrue="1">
      <formula>$J26="M"</formula>
    </cfRule>
  </conditionalFormatting>
  <conditionalFormatting sqref="C26:D26">
    <cfRule type="expression" dxfId="293" priority="45" stopIfTrue="1">
      <formula>$J26="F"</formula>
    </cfRule>
    <cfRule type="expression" dxfId="292" priority="46" stopIfTrue="1">
      <formula>$J26="M"</formula>
    </cfRule>
  </conditionalFormatting>
  <conditionalFormatting sqref="C26">
    <cfRule type="expression" dxfId="291" priority="43" stopIfTrue="1">
      <formula>$J26="F"</formula>
    </cfRule>
    <cfRule type="expression" dxfId="290" priority="44" stopIfTrue="1">
      <formula>$J26="M"</formula>
    </cfRule>
  </conditionalFormatting>
  <conditionalFormatting sqref="C26:D26">
    <cfRule type="expression" dxfId="289" priority="41" stopIfTrue="1">
      <formula>$J26="F"</formula>
    </cfRule>
    <cfRule type="expression" dxfId="288" priority="42" stopIfTrue="1">
      <formula>$J26="M"</formula>
    </cfRule>
  </conditionalFormatting>
  <conditionalFormatting sqref="C27:D35">
    <cfRule type="expression" dxfId="287" priority="39" stopIfTrue="1">
      <formula>$I27="F"</formula>
    </cfRule>
    <cfRule type="expression" dxfId="286" priority="40" stopIfTrue="1">
      <formula>$I27="M"</formula>
    </cfRule>
  </conditionalFormatting>
  <conditionalFormatting sqref="C27:D35">
    <cfRule type="expression" dxfId="285" priority="37" stopIfTrue="1">
      <formula>$I27="F"</formula>
    </cfRule>
    <cfRule type="expression" dxfId="284" priority="38" stopIfTrue="1">
      <formula>$I27="M"</formula>
    </cfRule>
  </conditionalFormatting>
  <conditionalFormatting sqref="C27:D35">
    <cfRule type="expression" dxfId="283" priority="35" stopIfTrue="1">
      <formula>$I27="F"</formula>
    </cfRule>
    <cfRule type="expression" dxfId="282" priority="36" stopIfTrue="1">
      <formula>$I27="M"</formula>
    </cfRule>
  </conditionalFormatting>
  <conditionalFormatting sqref="C27:C35">
    <cfRule type="expression" dxfId="281" priority="33" stopIfTrue="1">
      <formula>$J27="F"</formula>
    </cfRule>
    <cfRule type="expression" dxfId="280" priority="34" stopIfTrue="1">
      <formula>$J27="M"</formula>
    </cfRule>
  </conditionalFormatting>
  <conditionalFormatting sqref="C27:D35">
    <cfRule type="expression" dxfId="279" priority="31" stopIfTrue="1">
      <formula>$J27="F"</formula>
    </cfRule>
    <cfRule type="expression" dxfId="278" priority="32" stopIfTrue="1">
      <formula>$J27="M"</formula>
    </cfRule>
  </conditionalFormatting>
  <conditionalFormatting sqref="C27:C35">
    <cfRule type="expression" dxfId="277" priority="29" stopIfTrue="1">
      <formula>$J27="F"</formula>
    </cfRule>
    <cfRule type="expression" dxfId="276" priority="30" stopIfTrue="1">
      <formula>$J27="M"</formula>
    </cfRule>
  </conditionalFormatting>
  <conditionalFormatting sqref="C27:D35">
    <cfRule type="expression" dxfId="275" priority="27" stopIfTrue="1">
      <formula>$J27="F"</formula>
    </cfRule>
    <cfRule type="expression" dxfId="274" priority="28" stopIfTrue="1">
      <formula>$J27="M"</formula>
    </cfRule>
  </conditionalFormatting>
  <conditionalFormatting sqref="E26">
    <cfRule type="expression" dxfId="273" priority="25" stopIfTrue="1">
      <formula>$J26="F"</formula>
    </cfRule>
    <cfRule type="expression" dxfId="272" priority="26" stopIfTrue="1">
      <formula>$J26="M"</formula>
    </cfRule>
  </conditionalFormatting>
  <conditionalFormatting sqref="E26">
    <cfRule type="expression" dxfId="271" priority="23" stopIfTrue="1">
      <formula>$J26="F"</formula>
    </cfRule>
    <cfRule type="expression" dxfId="270" priority="24" stopIfTrue="1">
      <formula>$J26="M"</formula>
    </cfRule>
  </conditionalFormatting>
  <conditionalFormatting sqref="E26">
    <cfRule type="expression" dxfId="269" priority="21" stopIfTrue="1">
      <formula>$J26="F"</formula>
    </cfRule>
    <cfRule type="expression" dxfId="268" priority="22" stopIfTrue="1">
      <formula>$J26="M"</formula>
    </cfRule>
  </conditionalFormatting>
  <conditionalFormatting sqref="E27:E35">
    <cfRule type="expression" dxfId="267" priority="19" stopIfTrue="1">
      <formula>$I27="F"</formula>
    </cfRule>
    <cfRule type="expression" dxfId="266" priority="20" stopIfTrue="1">
      <formula>$I27="M"</formula>
    </cfRule>
  </conditionalFormatting>
  <conditionalFormatting sqref="E27:E35">
    <cfRule type="expression" dxfId="265" priority="17" stopIfTrue="1">
      <formula>$I27="F"</formula>
    </cfRule>
    <cfRule type="expression" dxfId="264" priority="18" stopIfTrue="1">
      <formula>$I27="M"</formula>
    </cfRule>
  </conditionalFormatting>
  <conditionalFormatting sqref="E27:E35">
    <cfRule type="expression" dxfId="263" priority="15" stopIfTrue="1">
      <formula>$I27="F"</formula>
    </cfRule>
    <cfRule type="expression" dxfId="262" priority="16" stopIfTrue="1">
      <formula>$I27="M"</formula>
    </cfRule>
  </conditionalFormatting>
  <conditionalFormatting sqref="E27:E35">
    <cfRule type="expression" dxfId="261" priority="13" stopIfTrue="1">
      <formula>$J27="F"</formula>
    </cfRule>
    <cfRule type="expression" dxfId="260" priority="14" stopIfTrue="1">
      <formula>$J27="M"</formula>
    </cfRule>
  </conditionalFormatting>
  <conditionalFormatting sqref="E27:E35">
    <cfRule type="expression" dxfId="259" priority="11" stopIfTrue="1">
      <formula>$J27="F"</formula>
    </cfRule>
    <cfRule type="expression" dxfId="258" priority="12" stopIfTrue="1">
      <formula>$J27="M"</formula>
    </cfRule>
  </conditionalFormatting>
  <conditionalFormatting sqref="C26:E33">
    <cfRule type="expression" dxfId="257" priority="9" stopIfTrue="1">
      <formula>$I26="F"</formula>
    </cfRule>
    <cfRule type="expression" dxfId="256" priority="10" stopIfTrue="1">
      <formula>$I26="M"</formula>
    </cfRule>
  </conditionalFormatting>
  <conditionalFormatting sqref="C26:C33">
    <cfRule type="expression" dxfId="255" priority="7" stopIfTrue="1">
      <formula>$J26="F"</formula>
    </cfRule>
    <cfRule type="expression" dxfId="254" priority="8" stopIfTrue="1">
      <formula>$J26="M"</formula>
    </cfRule>
  </conditionalFormatting>
  <conditionalFormatting sqref="C26:E33">
    <cfRule type="expression" dxfId="253" priority="5" stopIfTrue="1">
      <formula>$J26="F"</formula>
    </cfRule>
    <cfRule type="expression" dxfId="252" priority="6" stopIfTrue="1">
      <formula>$J26="M"</formula>
    </cfRule>
  </conditionalFormatting>
  <conditionalFormatting sqref="C36:E36">
    <cfRule type="expression" dxfId="251" priority="3" stopIfTrue="1">
      <formula>$I36="F"</formula>
    </cfRule>
    <cfRule type="expression" dxfId="250" priority="4" stopIfTrue="1">
      <formula>$I36="M"</formula>
    </cfRule>
  </conditionalFormatting>
  <conditionalFormatting sqref="C36:E36">
    <cfRule type="expression" dxfId="249" priority="1" stopIfTrue="1">
      <formula>$J36="F"</formula>
    </cfRule>
    <cfRule type="expression" dxfId="248" priority="2" stopIfTrue="1">
      <formula>$J36="M"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06"/>
  <sheetViews>
    <sheetView topLeftCell="B1" zoomScale="90" zoomScaleNormal="90" workbookViewId="0">
      <pane ySplit="2" topLeftCell="A15" activePane="bottomLeft" state="frozen"/>
      <selection pane="bottomLeft" activeCell="B31" sqref="A31:IV31"/>
    </sheetView>
  </sheetViews>
  <sheetFormatPr baseColWidth="10" defaultRowHeight="15"/>
  <cols>
    <col min="1" max="1" width="23.5703125" style="77" bestFit="1" customWidth="1"/>
    <col min="2" max="2" width="14" style="77" bestFit="1" customWidth="1"/>
    <col min="3" max="3" width="13.85546875" style="77" bestFit="1" customWidth="1"/>
    <col min="4" max="4" width="10.5703125" style="77" bestFit="1" customWidth="1"/>
    <col min="5" max="5" width="23.5703125" style="77" bestFit="1" customWidth="1"/>
    <col min="6" max="6" width="4.140625" style="77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44" bestFit="1" customWidth="1"/>
    <col min="11" max="11" width="7.28515625" style="123" bestFit="1" customWidth="1"/>
    <col min="12" max="12" width="4.140625" style="144" bestFit="1" customWidth="1"/>
    <col min="13" max="13" width="7.28515625" style="77" bestFit="1" customWidth="1"/>
    <col min="14" max="14" width="4.140625" style="144" bestFit="1" customWidth="1"/>
    <col min="15" max="15" width="7.28515625" style="123" bestFit="1" customWidth="1"/>
    <col min="16" max="16" width="4.140625" style="121" bestFit="1" customWidth="1"/>
    <col min="17" max="17" width="7.28515625" style="121" bestFit="1" customWidth="1"/>
    <col min="18" max="18" width="4.140625" style="121" bestFit="1" customWidth="1"/>
    <col min="19" max="19" width="7.28515625" style="121" bestFit="1" customWidth="1"/>
    <col min="20" max="20" width="4.140625" style="144" bestFit="1" customWidth="1"/>
    <col min="21" max="21" width="7.28515625" style="123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77" bestFit="1" customWidth="1"/>
    <col min="26" max="26" width="4.140625" style="77" bestFit="1" customWidth="1"/>
    <col min="27" max="27" width="7.28515625" style="77" bestFit="1" customWidth="1"/>
    <col min="28" max="28" width="12.140625" style="77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334</v>
      </c>
      <c r="C1" s="228" t="s">
        <v>132</v>
      </c>
      <c r="D1" s="228"/>
      <c r="E1" s="229"/>
      <c r="F1" s="230">
        <v>42694</v>
      </c>
      <c r="G1" s="231"/>
      <c r="H1" s="230">
        <v>42715</v>
      </c>
      <c r="I1" s="231"/>
      <c r="J1" s="234">
        <v>42750</v>
      </c>
      <c r="K1" s="235"/>
      <c r="L1" s="234">
        <v>42771</v>
      </c>
      <c r="M1" s="235"/>
      <c r="N1" s="234">
        <v>42813</v>
      </c>
      <c r="O1" s="235"/>
      <c r="P1" s="238">
        <v>42827</v>
      </c>
      <c r="Q1" s="239"/>
      <c r="R1" s="238">
        <v>42856</v>
      </c>
      <c r="S1" s="238"/>
      <c r="T1" s="234">
        <v>42875</v>
      </c>
      <c r="U1" s="234"/>
      <c r="V1" s="234">
        <v>42896</v>
      </c>
      <c r="W1" s="235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336</v>
      </c>
    </row>
    <row r="2" spans="1:31" ht="33">
      <c r="A2" s="98" t="s">
        <v>138</v>
      </c>
      <c r="B2" s="98" t="s">
        <v>139</v>
      </c>
      <c r="C2" s="131" t="s">
        <v>0</v>
      </c>
      <c r="D2" s="99" t="s">
        <v>1</v>
      </c>
      <c r="E2" s="100" t="s">
        <v>2</v>
      </c>
      <c r="F2" s="102" t="s">
        <v>6</v>
      </c>
      <c r="G2" s="17" t="s">
        <v>91</v>
      </c>
      <c r="H2" s="102" t="s">
        <v>6</v>
      </c>
      <c r="I2" s="17" t="s">
        <v>91</v>
      </c>
      <c r="J2" s="104" t="s">
        <v>6</v>
      </c>
      <c r="K2" s="18" t="s">
        <v>91</v>
      </c>
      <c r="L2" s="104" t="s">
        <v>6</v>
      </c>
      <c r="M2" s="18" t="s">
        <v>91</v>
      </c>
      <c r="N2" s="104" t="s">
        <v>6</v>
      </c>
      <c r="O2" s="18" t="s">
        <v>91</v>
      </c>
      <c r="P2" s="105" t="s">
        <v>6</v>
      </c>
      <c r="Q2" s="90" t="s">
        <v>91</v>
      </c>
      <c r="R2" s="105" t="s">
        <v>6</v>
      </c>
      <c r="S2" s="90" t="s">
        <v>91</v>
      </c>
      <c r="T2" s="104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15" t="s">
        <v>564</v>
      </c>
      <c r="B3" s="96">
        <v>38364</v>
      </c>
      <c r="C3" s="115" t="s">
        <v>565</v>
      </c>
      <c r="D3" s="115" t="s">
        <v>297</v>
      </c>
      <c r="E3" s="115" t="s">
        <v>169</v>
      </c>
      <c r="F3" s="139">
        <v>1</v>
      </c>
      <c r="G3" s="17">
        <v>100</v>
      </c>
      <c r="H3" s="16">
        <v>7</v>
      </c>
      <c r="I3" s="17">
        <v>44</v>
      </c>
      <c r="J3" s="37">
        <v>1</v>
      </c>
      <c r="K3" s="18">
        <v>100</v>
      </c>
      <c r="L3" s="37">
        <v>1</v>
      </c>
      <c r="M3" s="18">
        <v>100</v>
      </c>
      <c r="N3" s="37"/>
      <c r="O3" s="18"/>
      <c r="P3" s="89"/>
      <c r="Q3" s="90"/>
      <c r="R3" s="89"/>
      <c r="S3" s="90"/>
      <c r="T3" s="88"/>
      <c r="U3" s="18"/>
      <c r="V3" s="39"/>
      <c r="W3" s="18"/>
      <c r="X3" s="39"/>
      <c r="Y3" s="17"/>
      <c r="Z3" s="16"/>
      <c r="AA3" s="17"/>
      <c r="AB3" s="106">
        <f t="shared" ref="AB3:AB9" si="0">G3+I3+K3+M3+O3+Q3+S3+AA3+U3+W3+Y3</f>
        <v>344</v>
      </c>
      <c r="AC3" s="18">
        <f t="shared" ref="AC3:AC9" si="1">G3+I3+K3+M3+O3+Q3+S3+AA3+U3+W3+Y3</f>
        <v>344</v>
      </c>
      <c r="AD3" s="107">
        <v>1</v>
      </c>
      <c r="AE3" s="24">
        <v>4</v>
      </c>
    </row>
    <row r="4" spans="1:31" ht="16.5">
      <c r="A4" s="115" t="s">
        <v>562</v>
      </c>
      <c r="B4" s="96">
        <v>38116</v>
      </c>
      <c r="C4" s="115" t="s">
        <v>464</v>
      </c>
      <c r="D4" s="115" t="s">
        <v>563</v>
      </c>
      <c r="E4" s="115" t="s">
        <v>169</v>
      </c>
      <c r="F4" s="139">
        <v>1</v>
      </c>
      <c r="G4" s="17">
        <v>100</v>
      </c>
      <c r="H4" s="16">
        <v>3</v>
      </c>
      <c r="I4" s="17">
        <v>65</v>
      </c>
      <c r="J4" s="37">
        <v>5</v>
      </c>
      <c r="K4" s="18">
        <v>50</v>
      </c>
      <c r="L4" s="37">
        <v>1</v>
      </c>
      <c r="M4" s="18">
        <v>100</v>
      </c>
      <c r="N4" s="37"/>
      <c r="O4" s="18"/>
      <c r="P4" s="89"/>
      <c r="Q4" s="90"/>
      <c r="R4" s="89"/>
      <c r="S4" s="90"/>
      <c r="T4" s="88"/>
      <c r="U4" s="18"/>
      <c r="V4" s="39"/>
      <c r="W4" s="18"/>
      <c r="X4" s="39"/>
      <c r="Y4" s="17"/>
      <c r="Z4" s="16"/>
      <c r="AA4" s="17"/>
      <c r="AB4" s="106">
        <f t="shared" si="0"/>
        <v>315</v>
      </c>
      <c r="AC4" s="18">
        <f t="shared" si="1"/>
        <v>315</v>
      </c>
      <c r="AD4" s="107">
        <f t="shared" ref="AD4:AD35" si="2">AD3+1</f>
        <v>2</v>
      </c>
      <c r="AE4" s="24">
        <v>4</v>
      </c>
    </row>
    <row r="5" spans="1:31" ht="16.5">
      <c r="A5" s="115" t="s">
        <v>208</v>
      </c>
      <c r="B5" s="96" t="s">
        <v>567</v>
      </c>
      <c r="C5" s="115" t="s">
        <v>101</v>
      </c>
      <c r="D5" s="115" t="s">
        <v>202</v>
      </c>
      <c r="E5" s="115" t="s">
        <v>556</v>
      </c>
      <c r="F5" s="139">
        <v>2</v>
      </c>
      <c r="G5" s="17">
        <v>80</v>
      </c>
      <c r="H5" s="16">
        <v>2</v>
      </c>
      <c r="I5" s="17">
        <v>80</v>
      </c>
      <c r="J5" s="37">
        <v>2</v>
      </c>
      <c r="K5" s="18">
        <v>80</v>
      </c>
      <c r="L5" s="37">
        <v>9</v>
      </c>
      <c r="M5" s="18">
        <v>42</v>
      </c>
      <c r="N5" s="37"/>
      <c r="O5" s="18"/>
      <c r="P5" s="89"/>
      <c r="Q5" s="90"/>
      <c r="R5" s="89"/>
      <c r="S5" s="90"/>
      <c r="T5" s="88"/>
      <c r="U5" s="18"/>
      <c r="V5" s="39"/>
      <c r="W5" s="18"/>
      <c r="X5" s="39"/>
      <c r="Y5" s="17"/>
      <c r="Z5" s="16"/>
      <c r="AA5" s="17"/>
      <c r="AB5" s="106">
        <f t="shared" si="0"/>
        <v>282</v>
      </c>
      <c r="AC5" s="18">
        <f t="shared" si="1"/>
        <v>282</v>
      </c>
      <c r="AD5" s="107">
        <f t="shared" si="2"/>
        <v>3</v>
      </c>
      <c r="AE5" s="24">
        <v>4</v>
      </c>
    </row>
    <row r="6" spans="1:31" ht="16.5">
      <c r="A6" s="115" t="s">
        <v>570</v>
      </c>
      <c r="B6" s="96">
        <v>38181</v>
      </c>
      <c r="C6" s="115" t="s">
        <v>571</v>
      </c>
      <c r="D6" s="115" t="s">
        <v>572</v>
      </c>
      <c r="E6" s="115" t="s">
        <v>378</v>
      </c>
      <c r="F6" s="139">
        <v>3</v>
      </c>
      <c r="G6" s="17">
        <v>65</v>
      </c>
      <c r="H6" s="16">
        <v>8</v>
      </c>
      <c r="I6" s="17">
        <v>42</v>
      </c>
      <c r="J6" s="37">
        <v>7</v>
      </c>
      <c r="K6" s="18">
        <v>44</v>
      </c>
      <c r="L6" s="37">
        <v>4</v>
      </c>
      <c r="M6" s="18">
        <v>65</v>
      </c>
      <c r="N6" s="37"/>
      <c r="O6" s="18"/>
      <c r="P6" s="89"/>
      <c r="Q6" s="90"/>
      <c r="R6" s="89"/>
      <c r="S6" s="90"/>
      <c r="T6" s="88"/>
      <c r="U6" s="18"/>
      <c r="V6" s="39"/>
      <c r="W6" s="18"/>
      <c r="X6" s="39"/>
      <c r="Y6" s="17"/>
      <c r="Z6" s="16"/>
      <c r="AA6" s="17"/>
      <c r="AB6" s="106">
        <f t="shared" si="0"/>
        <v>216</v>
      </c>
      <c r="AC6" s="18">
        <f t="shared" si="1"/>
        <v>216</v>
      </c>
      <c r="AD6" s="107">
        <f t="shared" si="2"/>
        <v>4</v>
      </c>
      <c r="AE6" s="24">
        <v>4</v>
      </c>
    </row>
    <row r="7" spans="1:31" ht="16.5">
      <c r="A7" s="115" t="s">
        <v>209</v>
      </c>
      <c r="B7" s="96" t="s">
        <v>566</v>
      </c>
      <c r="C7" s="115" t="s">
        <v>203</v>
      </c>
      <c r="D7" s="115" t="s">
        <v>204</v>
      </c>
      <c r="E7" s="115" t="s">
        <v>556</v>
      </c>
      <c r="F7" s="139">
        <v>2</v>
      </c>
      <c r="G7" s="17">
        <v>80</v>
      </c>
      <c r="H7" s="16">
        <v>5</v>
      </c>
      <c r="I7" s="17">
        <v>50</v>
      </c>
      <c r="J7" s="37">
        <v>9</v>
      </c>
      <c r="K7" s="18">
        <v>40</v>
      </c>
      <c r="L7" s="37">
        <v>11</v>
      </c>
      <c r="M7" s="18">
        <v>42</v>
      </c>
      <c r="N7" s="37"/>
      <c r="O7" s="18"/>
      <c r="P7" s="89"/>
      <c r="Q7" s="90"/>
      <c r="R7" s="89"/>
      <c r="S7" s="90"/>
      <c r="T7" s="88"/>
      <c r="U7" s="18"/>
      <c r="V7" s="39"/>
      <c r="W7" s="18"/>
      <c r="X7" s="39"/>
      <c r="Y7" s="17"/>
      <c r="Z7" s="16"/>
      <c r="AA7" s="17"/>
      <c r="AB7" s="106">
        <f t="shared" si="0"/>
        <v>212</v>
      </c>
      <c r="AC7" s="18">
        <f t="shared" si="1"/>
        <v>212</v>
      </c>
      <c r="AD7" s="107">
        <f t="shared" si="2"/>
        <v>5</v>
      </c>
      <c r="AE7" s="24">
        <v>4</v>
      </c>
    </row>
    <row r="8" spans="1:31" ht="16.5">
      <c r="A8" s="53" t="s">
        <v>597</v>
      </c>
      <c r="B8" s="52" t="s">
        <v>598</v>
      </c>
      <c r="C8" s="174" t="s">
        <v>66</v>
      </c>
      <c r="D8" s="174" t="s">
        <v>164</v>
      </c>
      <c r="E8" s="53" t="s">
        <v>353</v>
      </c>
      <c r="F8" s="46">
        <v>5</v>
      </c>
      <c r="G8" s="17">
        <v>50</v>
      </c>
      <c r="H8" s="16"/>
      <c r="I8" s="17"/>
      <c r="J8" s="37">
        <v>3</v>
      </c>
      <c r="K8" s="18">
        <v>65</v>
      </c>
      <c r="L8" s="37">
        <v>3</v>
      </c>
      <c r="M8" s="18">
        <v>80</v>
      </c>
      <c r="N8" s="37"/>
      <c r="O8" s="18"/>
      <c r="P8" s="89"/>
      <c r="Q8" s="90"/>
      <c r="R8" s="89"/>
      <c r="S8" s="90"/>
      <c r="T8" s="88"/>
      <c r="U8" s="18"/>
      <c r="V8" s="39"/>
      <c r="W8" s="18"/>
      <c r="X8" s="39"/>
      <c r="Y8" s="17"/>
      <c r="Z8" s="16"/>
      <c r="AA8" s="17"/>
      <c r="AB8" s="106">
        <f t="shared" si="0"/>
        <v>195</v>
      </c>
      <c r="AC8" s="18">
        <f t="shared" si="1"/>
        <v>195</v>
      </c>
      <c r="AD8" s="107">
        <f t="shared" si="2"/>
        <v>6</v>
      </c>
      <c r="AE8" s="24">
        <v>3</v>
      </c>
    </row>
    <row r="9" spans="1:31" ht="16.5">
      <c r="A9" s="115" t="s">
        <v>568</v>
      </c>
      <c r="B9" s="96">
        <v>38286</v>
      </c>
      <c r="C9" s="115" t="s">
        <v>569</v>
      </c>
      <c r="D9" s="115" t="s">
        <v>235</v>
      </c>
      <c r="E9" s="115" t="s">
        <v>378</v>
      </c>
      <c r="F9" s="139">
        <v>3</v>
      </c>
      <c r="G9" s="17">
        <v>65</v>
      </c>
      <c r="H9" s="16"/>
      <c r="I9" s="17"/>
      <c r="J9" s="37">
        <v>8</v>
      </c>
      <c r="K9" s="18">
        <v>42</v>
      </c>
      <c r="L9" s="37">
        <v>4</v>
      </c>
      <c r="M9" s="18">
        <v>65</v>
      </c>
      <c r="N9" s="37"/>
      <c r="O9" s="18"/>
      <c r="P9" s="89"/>
      <c r="Q9" s="90"/>
      <c r="R9" s="89"/>
      <c r="S9" s="90"/>
      <c r="T9" s="88"/>
      <c r="U9" s="18"/>
      <c r="V9" s="39"/>
      <c r="W9" s="18"/>
      <c r="X9" s="39"/>
      <c r="Y9" s="17"/>
      <c r="Z9" s="16"/>
      <c r="AA9" s="17"/>
      <c r="AB9" s="106">
        <f t="shared" si="0"/>
        <v>172</v>
      </c>
      <c r="AC9" s="18">
        <f t="shared" si="1"/>
        <v>172</v>
      </c>
      <c r="AD9" s="107">
        <f t="shared" si="2"/>
        <v>7</v>
      </c>
      <c r="AE9" s="24">
        <v>3</v>
      </c>
    </row>
    <row r="10" spans="1:31" ht="16.5">
      <c r="A10" s="115" t="s">
        <v>577</v>
      </c>
      <c r="B10" s="96" t="s">
        <v>578</v>
      </c>
      <c r="C10" s="115" t="s">
        <v>101</v>
      </c>
      <c r="D10" s="115" t="s">
        <v>207</v>
      </c>
      <c r="E10" s="115" t="s">
        <v>556</v>
      </c>
      <c r="F10" s="139">
        <v>5</v>
      </c>
      <c r="G10" s="17">
        <v>50</v>
      </c>
      <c r="H10" s="16">
        <v>15</v>
      </c>
      <c r="I10" s="17">
        <v>29</v>
      </c>
      <c r="J10" s="37">
        <v>13</v>
      </c>
      <c r="K10" s="18">
        <v>32</v>
      </c>
      <c r="L10" s="37">
        <v>11</v>
      </c>
      <c r="M10" s="18">
        <v>42</v>
      </c>
      <c r="N10" s="37"/>
      <c r="O10" s="18"/>
      <c r="P10" s="89"/>
      <c r="Q10" s="90"/>
      <c r="R10" s="89"/>
      <c r="S10" s="90"/>
      <c r="T10" s="88"/>
      <c r="U10" s="18"/>
      <c r="V10" s="39"/>
      <c r="W10" s="18"/>
      <c r="X10" s="39"/>
      <c r="Y10" s="17"/>
      <c r="Z10" s="16"/>
      <c r="AA10" s="17"/>
      <c r="AB10" s="106">
        <f>G10+I9+K10+M10+O10+Q10+S10+AA10+U10+W10+Y10</f>
        <v>124</v>
      </c>
      <c r="AC10" s="18">
        <f>G10+I9+K10+M10+O10+Q10+S10+AA10+U10+W10+Y10</f>
        <v>124</v>
      </c>
      <c r="AD10" s="107">
        <f t="shared" si="2"/>
        <v>8</v>
      </c>
      <c r="AE10" s="24">
        <v>4</v>
      </c>
    </row>
    <row r="11" spans="1:31" ht="16.5">
      <c r="A11" s="53"/>
      <c r="B11" s="166">
        <v>37989</v>
      </c>
      <c r="C11" s="82" t="s">
        <v>881</v>
      </c>
      <c r="D11" s="82" t="s">
        <v>852</v>
      </c>
      <c r="E11" s="53" t="s">
        <v>845</v>
      </c>
      <c r="F11" s="46"/>
      <c r="G11" s="17"/>
      <c r="H11" s="16">
        <v>1</v>
      </c>
      <c r="I11" s="17">
        <v>100</v>
      </c>
      <c r="J11" s="37"/>
      <c r="K11" s="18"/>
      <c r="L11" s="37">
        <v>3</v>
      </c>
      <c r="M11" s="18">
        <v>65</v>
      </c>
      <c r="N11" s="37"/>
      <c r="O11" s="18"/>
      <c r="P11" s="89"/>
      <c r="Q11" s="90"/>
      <c r="R11" s="89"/>
      <c r="S11" s="90"/>
      <c r="T11" s="88"/>
      <c r="U11" s="18"/>
      <c r="V11" s="39"/>
      <c r="W11" s="18"/>
      <c r="X11" s="39"/>
      <c r="Y11" s="17"/>
      <c r="Z11" s="16"/>
      <c r="AA11" s="17"/>
      <c r="AB11" s="106">
        <f>G11+I11+K11+M11+O11+Q11+S11+AA11+U11+W11+Y11</f>
        <v>165</v>
      </c>
      <c r="AC11" s="18">
        <f>G11+I11+K11+M11+O11+Q11+S11+AA11+U11+W11+Y11</f>
        <v>165</v>
      </c>
      <c r="AD11" s="107">
        <f t="shared" si="2"/>
        <v>9</v>
      </c>
      <c r="AE11" s="24">
        <v>2</v>
      </c>
    </row>
    <row r="12" spans="1:31" ht="16.5">
      <c r="A12" s="115" t="s">
        <v>576</v>
      </c>
      <c r="B12" s="96">
        <v>38283</v>
      </c>
      <c r="C12" s="115" t="s">
        <v>103</v>
      </c>
      <c r="D12" s="115" t="s">
        <v>206</v>
      </c>
      <c r="E12" s="115" t="s">
        <v>353</v>
      </c>
      <c r="F12" s="139">
        <v>4</v>
      </c>
      <c r="G12" s="17">
        <v>55</v>
      </c>
      <c r="H12" s="16">
        <v>14</v>
      </c>
      <c r="I12" s="17">
        <v>30</v>
      </c>
      <c r="J12" s="37">
        <v>11</v>
      </c>
      <c r="K12" s="18">
        <v>36</v>
      </c>
      <c r="L12" s="37">
        <v>10</v>
      </c>
      <c r="M12" s="18">
        <v>44</v>
      </c>
      <c r="N12" s="37"/>
      <c r="O12" s="18"/>
      <c r="P12" s="89"/>
      <c r="Q12" s="90"/>
      <c r="R12" s="89"/>
      <c r="S12" s="90"/>
      <c r="T12" s="88"/>
      <c r="U12" s="18"/>
      <c r="V12" s="39"/>
      <c r="W12" s="18"/>
      <c r="X12" s="39"/>
      <c r="Y12" s="17"/>
      <c r="Z12" s="16"/>
      <c r="AA12" s="17"/>
      <c r="AB12" s="106">
        <f>G12+I12+K12+M12+O12+Q12+S12+AA12+U12+W12+Y12</f>
        <v>165</v>
      </c>
      <c r="AC12" s="18">
        <f>G12+I12+K12+M12+O12+Q12+S12+AA12+U12+W12+Y12</f>
        <v>165</v>
      </c>
      <c r="AD12" s="107">
        <f t="shared" si="2"/>
        <v>10</v>
      </c>
      <c r="AE12" s="24">
        <v>4</v>
      </c>
    </row>
    <row r="13" spans="1:31" ht="16.5">
      <c r="A13" s="53" t="s">
        <v>616</v>
      </c>
      <c r="B13" s="52" t="s">
        <v>617</v>
      </c>
      <c r="C13" s="174" t="s">
        <v>618</v>
      </c>
      <c r="D13" s="174" t="s">
        <v>619</v>
      </c>
      <c r="E13" s="53" t="s">
        <v>556</v>
      </c>
      <c r="F13" s="46">
        <v>10</v>
      </c>
      <c r="G13" s="47">
        <v>38</v>
      </c>
      <c r="H13" s="16">
        <v>6</v>
      </c>
      <c r="I13" s="17">
        <v>46</v>
      </c>
      <c r="J13" s="37">
        <v>10</v>
      </c>
      <c r="K13" s="18">
        <v>38</v>
      </c>
      <c r="L13" s="37">
        <v>11</v>
      </c>
      <c r="M13" s="18">
        <v>42</v>
      </c>
      <c r="N13" s="37"/>
      <c r="O13" s="18"/>
      <c r="P13" s="89"/>
      <c r="Q13" s="90"/>
      <c r="R13" s="89"/>
      <c r="S13" s="90"/>
      <c r="T13" s="88"/>
      <c r="U13" s="18"/>
      <c r="V13" s="39"/>
      <c r="W13" s="18"/>
      <c r="X13" s="39"/>
      <c r="Y13" s="17"/>
      <c r="Z13" s="16"/>
      <c r="AA13" s="17"/>
      <c r="AB13" s="106">
        <f>G13+I13+K13+M13+O13+Q13+S13+AA13+U13+W13+Y13</f>
        <v>164</v>
      </c>
      <c r="AC13" s="18">
        <f>G13+I13+K13+M13+O13+Q13+S13+AA13+U13+W13+Y13</f>
        <v>164</v>
      </c>
      <c r="AD13" s="107">
        <f t="shared" si="2"/>
        <v>11</v>
      </c>
      <c r="AE13" s="24">
        <v>4</v>
      </c>
    </row>
    <row r="14" spans="1:31" ht="16.5">
      <c r="A14" s="115" t="s">
        <v>573</v>
      </c>
      <c r="B14" s="96">
        <v>38667</v>
      </c>
      <c r="C14" s="115" t="s">
        <v>574</v>
      </c>
      <c r="D14" s="115" t="s">
        <v>575</v>
      </c>
      <c r="E14" s="115" t="s">
        <v>353</v>
      </c>
      <c r="F14" s="139">
        <v>4</v>
      </c>
      <c r="G14" s="17">
        <v>55</v>
      </c>
      <c r="H14" s="16">
        <v>9</v>
      </c>
      <c r="I14" s="17">
        <v>40</v>
      </c>
      <c r="J14" s="37"/>
      <c r="K14" s="18"/>
      <c r="L14" s="37">
        <v>8</v>
      </c>
      <c r="M14" s="18">
        <v>46</v>
      </c>
      <c r="N14" s="37"/>
      <c r="O14" s="18"/>
      <c r="P14" s="89"/>
      <c r="Q14" s="90"/>
      <c r="R14" s="89"/>
      <c r="S14" s="90"/>
      <c r="T14" s="88"/>
      <c r="U14" s="18"/>
      <c r="V14" s="39"/>
      <c r="W14" s="18"/>
      <c r="X14" s="39"/>
      <c r="Y14" s="17"/>
      <c r="Z14" s="16"/>
      <c r="AA14" s="17"/>
      <c r="AB14" s="106">
        <f>G14+I14+K14+M14+O14+Q14+S14+AA14+U14+W14+Y14</f>
        <v>141</v>
      </c>
      <c r="AC14" s="18">
        <f>G14+I14+K14+M14+O14+Q14+S14+AA14+U14+W14+Y14</f>
        <v>141</v>
      </c>
      <c r="AD14" s="107">
        <f t="shared" si="2"/>
        <v>12</v>
      </c>
      <c r="AE14" s="24">
        <v>3</v>
      </c>
    </row>
    <row r="15" spans="1:31" ht="16.5">
      <c r="A15" s="65"/>
      <c r="B15" s="166">
        <v>38482</v>
      </c>
      <c r="C15" s="82" t="s">
        <v>884</v>
      </c>
      <c r="D15" s="82" t="s">
        <v>885</v>
      </c>
      <c r="E15" s="82" t="s">
        <v>353</v>
      </c>
      <c r="F15" s="139"/>
      <c r="G15" s="17"/>
      <c r="H15" s="16">
        <v>12</v>
      </c>
      <c r="I15" s="17">
        <v>34</v>
      </c>
      <c r="J15" s="37">
        <v>6</v>
      </c>
      <c r="K15" s="18">
        <v>46</v>
      </c>
      <c r="L15" s="37">
        <v>3</v>
      </c>
      <c r="M15" s="18">
        <v>80</v>
      </c>
      <c r="N15" s="37"/>
      <c r="O15" s="18"/>
      <c r="P15" s="89"/>
      <c r="Q15" s="90"/>
      <c r="R15" s="89"/>
      <c r="S15" s="90"/>
      <c r="T15" s="88"/>
      <c r="U15" s="18"/>
      <c r="V15" s="39"/>
      <c r="W15" s="18"/>
      <c r="X15" s="39"/>
      <c r="Y15" s="17"/>
      <c r="Z15" s="16"/>
      <c r="AA15" s="17"/>
      <c r="AB15" s="106">
        <f>G15+I14+K15+M15+O15+Q15+S15+AA15+U15+W15+Y15</f>
        <v>166</v>
      </c>
      <c r="AC15" s="18">
        <f>G15+I14+K15+M15+O15+Q15+S15+AA15+U15+W15+Y15</f>
        <v>166</v>
      </c>
      <c r="AD15" s="107">
        <f t="shared" si="2"/>
        <v>13</v>
      </c>
      <c r="AE15" s="24">
        <v>3</v>
      </c>
    </row>
    <row r="16" spans="1:31" ht="16.5">
      <c r="A16" s="115" t="s">
        <v>579</v>
      </c>
      <c r="B16" s="96" t="s">
        <v>580</v>
      </c>
      <c r="C16" s="115" t="s">
        <v>315</v>
      </c>
      <c r="D16" s="115" t="s">
        <v>319</v>
      </c>
      <c r="E16" s="115" t="s">
        <v>556</v>
      </c>
      <c r="F16" s="139">
        <v>5</v>
      </c>
      <c r="G16" s="47">
        <v>50</v>
      </c>
      <c r="H16" s="16"/>
      <c r="I16" s="17"/>
      <c r="J16" s="37"/>
      <c r="K16" s="18"/>
      <c r="L16" s="37">
        <v>7</v>
      </c>
      <c r="M16" s="18">
        <v>50</v>
      </c>
      <c r="N16" s="37"/>
      <c r="O16" s="18"/>
      <c r="P16" s="89"/>
      <c r="Q16" s="90"/>
      <c r="R16" s="89"/>
      <c r="S16" s="90"/>
      <c r="T16" s="88"/>
      <c r="U16" s="18"/>
      <c r="V16" s="39"/>
      <c r="W16" s="18"/>
      <c r="X16" s="39"/>
      <c r="Y16" s="17"/>
      <c r="Z16" s="16"/>
      <c r="AA16" s="17"/>
      <c r="AB16" s="106">
        <f>G16+I16+K16+M16+O16+Q16+S16+AA16+U16+W16+Y16</f>
        <v>100</v>
      </c>
      <c r="AC16" s="18">
        <f>G16+I16+K16+M16+O16+Q16+S16+AA16+U16+W16+Y16</f>
        <v>100</v>
      </c>
      <c r="AD16" s="107">
        <f t="shared" si="2"/>
        <v>14</v>
      </c>
      <c r="AE16" s="24">
        <v>2</v>
      </c>
    </row>
    <row r="17" spans="1:31" ht="16.5">
      <c r="A17" s="65"/>
      <c r="B17" s="166">
        <v>38097</v>
      </c>
      <c r="C17" s="82" t="s">
        <v>886</v>
      </c>
      <c r="D17" s="82" t="s">
        <v>887</v>
      </c>
      <c r="E17" s="82" t="s">
        <v>845</v>
      </c>
      <c r="F17" s="117"/>
      <c r="G17" s="17"/>
      <c r="H17" s="16">
        <v>13</v>
      </c>
      <c r="I17" s="210">
        <v>32</v>
      </c>
      <c r="J17" s="37">
        <v>12</v>
      </c>
      <c r="K17" s="18">
        <v>34</v>
      </c>
      <c r="L17" s="37">
        <v>5</v>
      </c>
      <c r="M17" s="18">
        <v>55</v>
      </c>
      <c r="N17" s="37"/>
      <c r="O17" s="18"/>
      <c r="P17" s="89"/>
      <c r="Q17" s="90"/>
      <c r="R17" s="89"/>
      <c r="S17" s="90"/>
      <c r="T17" s="88"/>
      <c r="U17" s="18"/>
      <c r="V17" s="39"/>
      <c r="W17" s="18"/>
      <c r="X17" s="39"/>
      <c r="Y17" s="17"/>
      <c r="Z17" s="16"/>
      <c r="AA17" s="17"/>
      <c r="AB17" s="106">
        <f>G17+I16+K17+M17+O17+Q17+S17+AA17+U17+W17+Y17</f>
        <v>89</v>
      </c>
      <c r="AC17" s="18">
        <f>G17+I16+K17+M17+O17+Q17+S17+AA17+U17+W17+Y17</f>
        <v>89</v>
      </c>
      <c r="AD17" s="107">
        <f t="shared" si="2"/>
        <v>15</v>
      </c>
      <c r="AE17" s="24">
        <v>3</v>
      </c>
    </row>
    <row r="18" spans="1:31" ht="16.5">
      <c r="A18" s="53" t="s">
        <v>632</v>
      </c>
      <c r="B18" s="52" t="s">
        <v>633</v>
      </c>
      <c r="C18" s="174" t="s">
        <v>32</v>
      </c>
      <c r="D18" s="174" t="s">
        <v>65</v>
      </c>
      <c r="E18" s="53" t="s">
        <v>364</v>
      </c>
      <c r="F18" s="45">
        <v>13</v>
      </c>
      <c r="G18" s="17">
        <v>34</v>
      </c>
      <c r="H18" s="16">
        <v>10</v>
      </c>
      <c r="I18" s="17">
        <v>38</v>
      </c>
      <c r="J18" s="37">
        <v>4</v>
      </c>
      <c r="K18" s="18">
        <v>55</v>
      </c>
      <c r="L18" s="37"/>
      <c r="M18" s="18"/>
      <c r="N18" s="37"/>
      <c r="O18" s="18"/>
      <c r="P18" s="89"/>
      <c r="Q18" s="90"/>
      <c r="R18" s="89"/>
      <c r="S18" s="90"/>
      <c r="T18" s="88"/>
      <c r="U18" s="18"/>
      <c r="V18" s="39"/>
      <c r="W18" s="18"/>
      <c r="X18" s="39"/>
      <c r="Y18" s="17"/>
      <c r="Z18" s="16"/>
      <c r="AA18" s="17"/>
      <c r="AB18" s="106">
        <f>G18+I17+K18+M18+O18+Q18+S18+AA18+U18+W18+Y18</f>
        <v>121</v>
      </c>
      <c r="AC18" s="18">
        <f>G18+I17+K18+M18+O18+Q18+S18+AA18+U18+W18+Y18</f>
        <v>121</v>
      </c>
      <c r="AD18" s="107">
        <f t="shared" si="2"/>
        <v>16</v>
      </c>
      <c r="AE18" s="24">
        <v>3</v>
      </c>
    </row>
    <row r="19" spans="1:31" ht="16.5">
      <c r="A19" s="65"/>
      <c r="B19" s="166">
        <v>38149</v>
      </c>
      <c r="C19" s="82" t="s">
        <v>883</v>
      </c>
      <c r="D19" s="82" t="s">
        <v>40</v>
      </c>
      <c r="E19" s="82" t="s">
        <v>845</v>
      </c>
      <c r="F19" s="117"/>
      <c r="G19" s="17"/>
      <c r="H19" s="16">
        <v>11</v>
      </c>
      <c r="I19" s="17">
        <v>36</v>
      </c>
      <c r="J19" s="37"/>
      <c r="K19" s="18"/>
      <c r="L19" s="37">
        <v>5</v>
      </c>
      <c r="M19" s="18">
        <v>55</v>
      </c>
      <c r="N19" s="37"/>
      <c r="O19" s="18"/>
      <c r="P19" s="89"/>
      <c r="Q19" s="90"/>
      <c r="R19" s="89"/>
      <c r="S19" s="90"/>
      <c r="T19" s="88"/>
      <c r="U19" s="18"/>
      <c r="V19" s="39"/>
      <c r="W19" s="18"/>
      <c r="X19" s="39"/>
      <c r="Y19" s="17"/>
      <c r="Z19" s="16"/>
      <c r="AA19" s="17"/>
      <c r="AB19" s="106">
        <f>G19+I18+K19+M19+O19+Q19+S19+AA19+U19+W19+Y19</f>
        <v>93</v>
      </c>
      <c r="AC19" s="18">
        <f>G19+I18+K19+M19+O19+Q19+S19+AA19+U19+W19+Y19</f>
        <v>93</v>
      </c>
      <c r="AD19" s="107">
        <f t="shared" si="2"/>
        <v>17</v>
      </c>
      <c r="AE19" s="24">
        <v>2</v>
      </c>
    </row>
    <row r="20" spans="1:31" ht="16.5">
      <c r="A20" s="65"/>
      <c r="B20" s="166">
        <v>38570</v>
      </c>
      <c r="C20" s="82" t="s">
        <v>888</v>
      </c>
      <c r="D20" s="82" t="s">
        <v>863</v>
      </c>
      <c r="E20" s="82" t="s">
        <v>853</v>
      </c>
      <c r="F20" s="117"/>
      <c r="G20" s="17"/>
      <c r="H20" s="16">
        <v>16</v>
      </c>
      <c r="I20" s="65">
        <v>28</v>
      </c>
      <c r="J20" s="37">
        <v>14</v>
      </c>
      <c r="K20" s="18">
        <v>30</v>
      </c>
      <c r="L20" s="37">
        <v>19</v>
      </c>
      <c r="M20" s="18">
        <v>27</v>
      </c>
      <c r="N20" s="37"/>
      <c r="O20" s="18"/>
      <c r="P20" s="89"/>
      <c r="Q20" s="90"/>
      <c r="R20" s="89"/>
      <c r="S20" s="90"/>
      <c r="T20" s="88"/>
      <c r="U20" s="18"/>
      <c r="V20" s="39"/>
      <c r="W20" s="18"/>
      <c r="X20" s="39"/>
      <c r="Y20" s="17"/>
      <c r="Z20" s="16"/>
      <c r="AA20" s="17"/>
      <c r="AB20" s="106">
        <f>G20+I19+K20+M20+O20+Q20+S20+AA20+U20+W20+Y20</f>
        <v>93</v>
      </c>
      <c r="AC20" s="18">
        <f>G20+I19+K20+M20+O20+Q20+S20+AA20+U20+W20+Y20</f>
        <v>93</v>
      </c>
      <c r="AD20" s="107">
        <f t="shared" si="2"/>
        <v>18</v>
      </c>
      <c r="AE20" s="24">
        <v>3</v>
      </c>
    </row>
    <row r="21" spans="1:31" ht="16.5">
      <c r="A21" s="65"/>
      <c r="B21" s="166">
        <v>38101</v>
      </c>
      <c r="C21" s="82" t="s">
        <v>882</v>
      </c>
      <c r="D21" s="82" t="s">
        <v>844</v>
      </c>
      <c r="E21" s="82" t="s">
        <v>872</v>
      </c>
      <c r="F21" s="117"/>
      <c r="G21" s="17"/>
      <c r="H21" s="16">
        <v>4</v>
      </c>
      <c r="I21" s="17">
        <v>55</v>
      </c>
      <c r="J21" s="37"/>
      <c r="K21" s="18"/>
      <c r="L21" s="37"/>
      <c r="M21" s="18"/>
      <c r="N21" s="37"/>
      <c r="O21" s="18"/>
      <c r="P21" s="89"/>
      <c r="Q21" s="90"/>
      <c r="R21" s="89"/>
      <c r="S21" s="90"/>
      <c r="T21" s="88"/>
      <c r="U21" s="18"/>
      <c r="V21" s="39"/>
      <c r="W21" s="18"/>
      <c r="X21" s="39"/>
      <c r="Y21" s="17"/>
      <c r="Z21" s="16"/>
      <c r="AA21" s="17"/>
      <c r="AB21" s="106">
        <f t="shared" ref="AB21:AB52" si="3">G21+I21+K21+M21+O21+Q21+S21+AA21+U21+W21+Y21</f>
        <v>55</v>
      </c>
      <c r="AC21" s="18">
        <f t="shared" ref="AC21:AC52" si="4">G21+I21+K21+M21+O21+Q21+S21+AA21+U21+W21+Y21</f>
        <v>55</v>
      </c>
      <c r="AD21" s="107">
        <f t="shared" si="2"/>
        <v>19</v>
      </c>
      <c r="AE21" s="24">
        <v>1</v>
      </c>
    </row>
    <row r="22" spans="1:31" ht="16.5">
      <c r="A22" s="54"/>
      <c r="B22" s="55"/>
      <c r="C22" s="211" t="s">
        <v>555</v>
      </c>
      <c r="D22" s="211" t="s">
        <v>152</v>
      </c>
      <c r="E22" s="211" t="s">
        <v>556</v>
      </c>
      <c r="F22" s="117"/>
      <c r="G22" s="17"/>
      <c r="H22" s="16"/>
      <c r="I22" s="17"/>
      <c r="J22" s="37"/>
      <c r="K22" s="18"/>
      <c r="L22" s="37">
        <v>7</v>
      </c>
      <c r="M22" s="18">
        <v>50</v>
      </c>
      <c r="N22" s="37"/>
      <c r="O22" s="18"/>
      <c r="P22" s="89"/>
      <c r="Q22" s="90"/>
      <c r="R22" s="89"/>
      <c r="S22" s="90"/>
      <c r="T22" s="88"/>
      <c r="U22" s="18"/>
      <c r="V22" s="39"/>
      <c r="W22" s="18"/>
      <c r="X22" s="39"/>
      <c r="Y22" s="17"/>
      <c r="Z22" s="16"/>
      <c r="AA22" s="17"/>
      <c r="AB22" s="106">
        <f t="shared" si="3"/>
        <v>50</v>
      </c>
      <c r="AC22" s="18">
        <f t="shared" si="4"/>
        <v>50</v>
      </c>
      <c r="AD22" s="107">
        <f t="shared" si="2"/>
        <v>20</v>
      </c>
      <c r="AE22" s="57">
        <v>1</v>
      </c>
    </row>
    <row r="23" spans="1:31" ht="16.5">
      <c r="A23" s="54"/>
      <c r="B23" s="55"/>
      <c r="C23" s="211" t="s">
        <v>60</v>
      </c>
      <c r="D23" s="211" t="s">
        <v>1058</v>
      </c>
      <c r="E23" s="211" t="s">
        <v>353</v>
      </c>
      <c r="F23" s="117"/>
      <c r="G23" s="17"/>
      <c r="H23" s="16"/>
      <c r="I23" s="17"/>
      <c r="J23" s="37"/>
      <c r="K23" s="18"/>
      <c r="L23" s="37">
        <v>8</v>
      </c>
      <c r="M23" s="18">
        <v>46</v>
      </c>
      <c r="N23" s="37"/>
      <c r="O23" s="18"/>
      <c r="P23" s="89"/>
      <c r="Q23" s="90"/>
      <c r="R23" s="89"/>
      <c r="S23" s="90"/>
      <c r="T23" s="88"/>
      <c r="U23" s="18"/>
      <c r="V23" s="39"/>
      <c r="W23" s="18"/>
      <c r="X23" s="39"/>
      <c r="Y23" s="17"/>
      <c r="Z23" s="16"/>
      <c r="AA23" s="17"/>
      <c r="AB23" s="106">
        <f t="shared" si="3"/>
        <v>46</v>
      </c>
      <c r="AC23" s="18">
        <f t="shared" si="4"/>
        <v>46</v>
      </c>
      <c r="AD23" s="107">
        <f t="shared" si="2"/>
        <v>21</v>
      </c>
      <c r="AE23" s="57">
        <v>1</v>
      </c>
    </row>
    <row r="24" spans="1:31" ht="16.5">
      <c r="A24" s="65"/>
      <c r="B24" s="96"/>
      <c r="C24" s="65" t="s">
        <v>1023</v>
      </c>
      <c r="D24" s="65" t="s">
        <v>206</v>
      </c>
      <c r="E24" s="65" t="s">
        <v>845</v>
      </c>
      <c r="F24" s="117"/>
      <c r="G24" s="17"/>
      <c r="H24" s="16"/>
      <c r="I24" s="17"/>
      <c r="J24" s="37"/>
      <c r="K24" s="18"/>
      <c r="L24" s="37">
        <v>10</v>
      </c>
      <c r="M24" s="18">
        <v>44</v>
      </c>
      <c r="N24" s="37"/>
      <c r="O24" s="18"/>
      <c r="P24" s="89"/>
      <c r="Q24" s="90"/>
      <c r="R24" s="89"/>
      <c r="S24" s="90"/>
      <c r="T24" s="88"/>
      <c r="U24" s="18"/>
      <c r="V24" s="39"/>
      <c r="W24" s="18"/>
      <c r="X24" s="39"/>
      <c r="Y24" s="17"/>
      <c r="Z24" s="16"/>
      <c r="AA24" s="17"/>
      <c r="AB24" s="106">
        <f t="shared" si="3"/>
        <v>44</v>
      </c>
      <c r="AC24" s="18">
        <f t="shared" si="4"/>
        <v>44</v>
      </c>
      <c r="AD24" s="107">
        <f t="shared" si="2"/>
        <v>22</v>
      </c>
      <c r="AE24" s="77">
        <v>1</v>
      </c>
    </row>
    <row r="25" spans="1:31" ht="16.5">
      <c r="A25" s="65"/>
      <c r="B25" s="116"/>
      <c r="C25" s="82" t="s">
        <v>1046</v>
      </c>
      <c r="D25" s="82" t="s">
        <v>1012</v>
      </c>
      <c r="E25" s="82" t="s">
        <v>1052</v>
      </c>
      <c r="F25" s="117"/>
      <c r="G25" s="17"/>
      <c r="H25" s="16"/>
      <c r="I25" s="17"/>
      <c r="J25" s="37"/>
      <c r="K25" s="18"/>
      <c r="L25" s="37">
        <v>2</v>
      </c>
      <c r="M25" s="18">
        <v>0</v>
      </c>
      <c r="N25" s="37"/>
      <c r="O25" s="18"/>
      <c r="P25" s="89"/>
      <c r="Q25" s="90"/>
      <c r="R25" s="89"/>
      <c r="S25" s="90"/>
      <c r="T25" s="88"/>
      <c r="U25" s="18"/>
      <c r="V25" s="39"/>
      <c r="W25" s="18"/>
      <c r="X25" s="39"/>
      <c r="Y25" s="17"/>
      <c r="Z25" s="16"/>
      <c r="AA25" s="17"/>
      <c r="AB25" s="106">
        <f t="shared" si="3"/>
        <v>0</v>
      </c>
      <c r="AC25" s="18">
        <f t="shared" si="4"/>
        <v>0</v>
      </c>
      <c r="AD25" s="107">
        <f t="shared" si="2"/>
        <v>23</v>
      </c>
      <c r="AE25" s="24">
        <v>1</v>
      </c>
    </row>
    <row r="26" spans="1:31" ht="16.5">
      <c r="A26" s="65"/>
      <c r="B26" s="82"/>
      <c r="C26" s="211" t="s">
        <v>1053</v>
      </c>
      <c r="D26" s="211" t="s">
        <v>1054</v>
      </c>
      <c r="E26" s="211" t="s">
        <v>1052</v>
      </c>
      <c r="F26" s="117"/>
      <c r="G26" s="17"/>
      <c r="H26" s="16"/>
      <c r="I26" s="17"/>
      <c r="J26" s="37"/>
      <c r="K26" s="18"/>
      <c r="L26" s="37">
        <v>2</v>
      </c>
      <c r="M26" s="18">
        <v>0</v>
      </c>
      <c r="N26" s="37"/>
      <c r="O26" s="18"/>
      <c r="P26" s="89"/>
      <c r="Q26" s="90"/>
      <c r="R26" s="89"/>
      <c r="S26" s="90"/>
      <c r="T26" s="88"/>
      <c r="U26" s="18"/>
      <c r="V26" s="39"/>
      <c r="W26" s="18"/>
      <c r="X26" s="39"/>
      <c r="Y26" s="17"/>
      <c r="Z26" s="16"/>
      <c r="AA26" s="17"/>
      <c r="AB26" s="106">
        <f t="shared" si="3"/>
        <v>0</v>
      </c>
      <c r="AC26" s="18">
        <f t="shared" si="4"/>
        <v>0</v>
      </c>
      <c r="AD26" s="107">
        <f t="shared" si="2"/>
        <v>24</v>
      </c>
      <c r="AE26" s="57">
        <v>1</v>
      </c>
    </row>
    <row r="27" spans="1:31" ht="16.5">
      <c r="A27" s="54"/>
      <c r="B27" s="55"/>
      <c r="C27" s="211" t="s">
        <v>1055</v>
      </c>
      <c r="D27" s="211" t="s">
        <v>1056</v>
      </c>
      <c r="E27" s="211" t="s">
        <v>118</v>
      </c>
      <c r="F27" s="117"/>
      <c r="G27" s="17"/>
      <c r="H27" s="16"/>
      <c r="I27" s="17"/>
      <c r="J27" s="37"/>
      <c r="K27" s="18"/>
      <c r="L27" s="37">
        <v>6</v>
      </c>
      <c r="M27" s="18">
        <v>0</v>
      </c>
      <c r="N27" s="37"/>
      <c r="O27" s="18"/>
      <c r="P27" s="89"/>
      <c r="Q27" s="90"/>
      <c r="R27" s="89"/>
      <c r="S27" s="90"/>
      <c r="T27" s="88"/>
      <c r="U27" s="18"/>
      <c r="V27" s="39"/>
      <c r="W27" s="18"/>
      <c r="X27" s="39"/>
      <c r="Y27" s="17"/>
      <c r="Z27" s="16"/>
      <c r="AA27" s="17"/>
      <c r="AB27" s="106">
        <f t="shared" si="3"/>
        <v>0</v>
      </c>
      <c r="AC27" s="18">
        <f t="shared" si="4"/>
        <v>0</v>
      </c>
      <c r="AD27" s="107">
        <f t="shared" si="2"/>
        <v>25</v>
      </c>
      <c r="AE27" s="77">
        <v>1</v>
      </c>
    </row>
    <row r="28" spans="1:31" ht="16.5">
      <c r="A28" s="65"/>
      <c r="B28" s="116"/>
      <c r="C28" s="82" t="s">
        <v>1055</v>
      </c>
      <c r="D28" s="82" t="s">
        <v>1057</v>
      </c>
      <c r="E28" s="82" t="s">
        <v>118</v>
      </c>
      <c r="F28" s="117"/>
      <c r="G28" s="17"/>
      <c r="H28" s="16"/>
      <c r="I28" s="17"/>
      <c r="J28" s="37"/>
      <c r="K28" s="18"/>
      <c r="L28" s="37">
        <v>6</v>
      </c>
      <c r="M28" s="18">
        <v>0</v>
      </c>
      <c r="N28" s="37"/>
      <c r="O28" s="18"/>
      <c r="P28" s="89"/>
      <c r="Q28" s="90"/>
      <c r="R28" s="89"/>
      <c r="S28" s="90"/>
      <c r="T28" s="88"/>
      <c r="U28" s="18"/>
      <c r="V28" s="39"/>
      <c r="W28" s="18"/>
      <c r="X28" s="39"/>
      <c r="Y28" s="17"/>
      <c r="Z28" s="16"/>
      <c r="AA28" s="17"/>
      <c r="AB28" s="106">
        <f t="shared" si="3"/>
        <v>0</v>
      </c>
      <c r="AC28" s="18">
        <f t="shared" si="4"/>
        <v>0</v>
      </c>
      <c r="AD28" s="107">
        <f t="shared" si="2"/>
        <v>26</v>
      </c>
      <c r="AE28" s="24">
        <v>1</v>
      </c>
    </row>
    <row r="29" spans="1:31" ht="16.5">
      <c r="A29" s="54"/>
      <c r="B29" s="65"/>
      <c r="C29" s="56" t="s">
        <v>1059</v>
      </c>
      <c r="D29" s="56" t="s">
        <v>1060</v>
      </c>
      <c r="E29" s="211" t="s">
        <v>118</v>
      </c>
      <c r="F29" s="117"/>
      <c r="G29" s="17"/>
      <c r="H29" s="16"/>
      <c r="I29" s="17"/>
      <c r="J29" s="37"/>
      <c r="K29" s="18"/>
      <c r="L29" s="37">
        <v>9</v>
      </c>
      <c r="M29" s="18">
        <v>0</v>
      </c>
      <c r="N29" s="37"/>
      <c r="O29" s="18"/>
      <c r="P29" s="89"/>
      <c r="Q29" s="90"/>
      <c r="R29" s="89"/>
      <c r="S29" s="90"/>
      <c r="T29" s="88"/>
      <c r="U29" s="18"/>
      <c r="V29" s="39"/>
      <c r="W29" s="18"/>
      <c r="X29" s="39"/>
      <c r="Y29" s="17"/>
      <c r="Z29" s="16"/>
      <c r="AA29" s="17"/>
      <c r="AB29" s="106">
        <f t="shared" si="3"/>
        <v>0</v>
      </c>
      <c r="AC29" s="18">
        <f t="shared" si="4"/>
        <v>0</v>
      </c>
      <c r="AD29" s="107">
        <f t="shared" si="2"/>
        <v>27</v>
      </c>
      <c r="AE29" s="57">
        <v>1</v>
      </c>
    </row>
    <row r="30" spans="1:31" ht="16.5">
      <c r="A30" s="65"/>
      <c r="B30" s="96"/>
      <c r="C30" s="82" t="s">
        <v>1059</v>
      </c>
      <c r="D30" s="82" t="s">
        <v>1061</v>
      </c>
      <c r="E30" s="82" t="s">
        <v>118</v>
      </c>
      <c r="F30" s="117"/>
      <c r="G30" s="17"/>
      <c r="H30" s="16"/>
      <c r="I30" s="17"/>
      <c r="J30" s="37"/>
      <c r="K30" s="18"/>
      <c r="L30" s="37">
        <v>9</v>
      </c>
      <c r="M30" s="18">
        <v>0</v>
      </c>
      <c r="N30" s="37"/>
      <c r="O30" s="18"/>
      <c r="P30" s="89"/>
      <c r="Q30" s="90"/>
      <c r="R30" s="89"/>
      <c r="S30" s="90"/>
      <c r="T30" s="88"/>
      <c r="U30" s="18"/>
      <c r="V30" s="39"/>
      <c r="W30" s="18"/>
      <c r="X30" s="39"/>
      <c r="Y30" s="17"/>
      <c r="Z30" s="16"/>
      <c r="AA30" s="17"/>
      <c r="AB30" s="106">
        <f t="shared" si="3"/>
        <v>0</v>
      </c>
      <c r="AC30" s="18">
        <f t="shared" si="4"/>
        <v>0</v>
      </c>
      <c r="AD30" s="107">
        <f t="shared" si="2"/>
        <v>28</v>
      </c>
      <c r="AE30" s="77">
        <v>1</v>
      </c>
    </row>
    <row r="31" spans="1:31" ht="16.5">
      <c r="A31" s="65"/>
      <c r="B31" s="115"/>
      <c r="C31" s="65" t="s">
        <v>1073</v>
      </c>
      <c r="D31" s="65" t="s">
        <v>995</v>
      </c>
      <c r="E31" s="82" t="s">
        <v>118</v>
      </c>
      <c r="F31" s="117"/>
      <c r="G31" s="17"/>
      <c r="H31" s="16"/>
      <c r="I31" s="17"/>
      <c r="J31" s="37"/>
      <c r="K31" s="18"/>
      <c r="L31" s="37">
        <v>21</v>
      </c>
      <c r="M31" s="18">
        <v>0</v>
      </c>
      <c r="N31" s="37"/>
      <c r="O31" s="18"/>
      <c r="P31" s="89"/>
      <c r="Q31" s="90"/>
      <c r="R31" s="89"/>
      <c r="S31" s="90"/>
      <c r="T31" s="88"/>
      <c r="U31" s="18"/>
      <c r="V31" s="39"/>
      <c r="W31" s="18"/>
      <c r="X31" s="39"/>
      <c r="Y31" s="17"/>
      <c r="Z31" s="16"/>
      <c r="AA31" s="17"/>
      <c r="AB31" s="106">
        <f t="shared" si="3"/>
        <v>0</v>
      </c>
      <c r="AC31" s="18">
        <f t="shared" si="4"/>
        <v>0</v>
      </c>
      <c r="AD31" s="107">
        <f t="shared" si="2"/>
        <v>29</v>
      </c>
      <c r="AE31" s="77">
        <v>1</v>
      </c>
    </row>
    <row r="32" spans="1:31" ht="16.5">
      <c r="A32" s="65"/>
      <c r="B32" s="116"/>
      <c r="C32" s="65"/>
      <c r="D32" s="65"/>
      <c r="E32" s="65"/>
      <c r="F32" s="117"/>
      <c r="G32" s="17"/>
      <c r="H32" s="16"/>
      <c r="I32" s="17"/>
      <c r="J32" s="37"/>
      <c r="K32" s="18"/>
      <c r="L32" s="37"/>
      <c r="M32" s="18"/>
      <c r="N32" s="37"/>
      <c r="O32" s="18"/>
      <c r="P32" s="89"/>
      <c r="Q32" s="90"/>
      <c r="R32" s="89"/>
      <c r="S32" s="90"/>
      <c r="T32" s="88"/>
      <c r="U32" s="18"/>
      <c r="V32" s="39"/>
      <c r="W32" s="18"/>
      <c r="X32" s="39"/>
      <c r="Y32" s="17"/>
      <c r="Z32" s="16"/>
      <c r="AA32" s="17"/>
      <c r="AB32" s="106">
        <f t="shared" si="3"/>
        <v>0</v>
      </c>
      <c r="AC32" s="18">
        <f t="shared" si="4"/>
        <v>0</v>
      </c>
      <c r="AD32" s="107">
        <f t="shared" si="2"/>
        <v>30</v>
      </c>
      <c r="AE32" s="24"/>
    </row>
    <row r="33" spans="1:31" ht="16.5">
      <c r="A33" s="65"/>
      <c r="B33" s="116"/>
      <c r="C33" s="65"/>
      <c r="E33" s="65"/>
      <c r="F33" s="117"/>
      <c r="G33" s="17"/>
      <c r="H33" s="16"/>
      <c r="I33" s="17"/>
      <c r="J33" s="37"/>
      <c r="K33" s="18"/>
      <c r="L33" s="37"/>
      <c r="M33" s="18"/>
      <c r="N33" s="37"/>
      <c r="O33" s="18"/>
      <c r="P33" s="89"/>
      <c r="Q33" s="90"/>
      <c r="R33" s="89"/>
      <c r="S33" s="90"/>
      <c r="T33" s="88"/>
      <c r="U33" s="18"/>
      <c r="V33" s="39"/>
      <c r="W33" s="18"/>
      <c r="X33" s="39"/>
      <c r="Y33" s="17"/>
      <c r="Z33" s="16"/>
      <c r="AA33" s="17"/>
      <c r="AB33" s="106">
        <f t="shared" si="3"/>
        <v>0</v>
      </c>
      <c r="AC33" s="18">
        <f t="shared" si="4"/>
        <v>0</v>
      </c>
      <c r="AD33" s="107">
        <f t="shared" si="2"/>
        <v>31</v>
      </c>
      <c r="AE33" s="24"/>
    </row>
    <row r="34" spans="1:31" ht="16.5">
      <c r="A34" s="65"/>
      <c r="B34" s="65"/>
      <c r="C34" s="62"/>
      <c r="D34" s="65"/>
      <c r="E34" s="65"/>
      <c r="F34" s="117"/>
      <c r="G34" s="17"/>
      <c r="H34" s="16"/>
      <c r="I34" s="17"/>
      <c r="J34" s="37"/>
      <c r="K34" s="18"/>
      <c r="L34" s="37"/>
      <c r="M34" s="18"/>
      <c r="N34" s="37"/>
      <c r="O34" s="18"/>
      <c r="P34" s="89"/>
      <c r="Q34" s="90"/>
      <c r="R34" s="89"/>
      <c r="S34" s="90"/>
      <c r="T34" s="88"/>
      <c r="U34" s="18"/>
      <c r="V34" s="39"/>
      <c r="W34" s="18"/>
      <c r="X34" s="39"/>
      <c r="Y34" s="17"/>
      <c r="Z34" s="16"/>
      <c r="AA34" s="17"/>
      <c r="AB34" s="106">
        <f t="shared" si="3"/>
        <v>0</v>
      </c>
      <c r="AC34" s="18">
        <f t="shared" si="4"/>
        <v>0</v>
      </c>
      <c r="AD34" s="107">
        <f t="shared" si="2"/>
        <v>32</v>
      </c>
      <c r="AE34" s="57"/>
    </row>
    <row r="35" spans="1:31" ht="16.5">
      <c r="A35" s="54"/>
      <c r="B35" s="55"/>
      <c r="C35" s="54"/>
      <c r="D35" s="54"/>
      <c r="E35" s="54"/>
      <c r="F35" s="117"/>
      <c r="G35" s="17"/>
      <c r="H35" s="16"/>
      <c r="I35" s="17"/>
      <c r="J35" s="37"/>
      <c r="K35" s="18"/>
      <c r="L35" s="37"/>
      <c r="M35" s="18"/>
      <c r="N35" s="37"/>
      <c r="O35" s="18"/>
      <c r="P35" s="89"/>
      <c r="Q35" s="90"/>
      <c r="R35" s="89"/>
      <c r="S35" s="90"/>
      <c r="T35" s="88"/>
      <c r="U35" s="18"/>
      <c r="V35" s="39"/>
      <c r="W35" s="18"/>
      <c r="X35" s="39"/>
      <c r="Y35" s="17"/>
      <c r="Z35" s="16"/>
      <c r="AA35" s="17"/>
      <c r="AB35" s="106">
        <f t="shared" si="3"/>
        <v>0</v>
      </c>
      <c r="AC35" s="18">
        <f t="shared" si="4"/>
        <v>0</v>
      </c>
      <c r="AD35" s="107">
        <f t="shared" si="2"/>
        <v>33</v>
      </c>
      <c r="AE35" s="57"/>
    </row>
    <row r="36" spans="1:31" ht="16.5">
      <c r="A36" s="54"/>
      <c r="B36" s="68"/>
      <c r="C36" s="54"/>
      <c r="D36" s="54"/>
      <c r="E36" s="54"/>
      <c r="F36" s="117"/>
      <c r="G36" s="17"/>
      <c r="H36" s="16"/>
      <c r="I36" s="17"/>
      <c r="J36" s="37"/>
      <c r="K36" s="18"/>
      <c r="L36" s="37"/>
      <c r="M36" s="18"/>
      <c r="N36" s="37"/>
      <c r="O36" s="18"/>
      <c r="P36" s="89"/>
      <c r="Q36" s="90"/>
      <c r="R36" s="89"/>
      <c r="S36" s="90"/>
      <c r="T36" s="88"/>
      <c r="U36" s="18"/>
      <c r="V36" s="39"/>
      <c r="W36" s="18"/>
      <c r="X36" s="39"/>
      <c r="Y36" s="17"/>
      <c r="Z36" s="16"/>
      <c r="AA36" s="17"/>
      <c r="AB36" s="106">
        <f t="shared" si="3"/>
        <v>0</v>
      </c>
      <c r="AC36" s="18">
        <f t="shared" si="4"/>
        <v>0</v>
      </c>
      <c r="AD36" s="107">
        <f t="shared" ref="AD36:AD67" si="5">AD35+1</f>
        <v>34</v>
      </c>
      <c r="AE36" s="57"/>
    </row>
    <row r="37" spans="1:31" ht="16.5">
      <c r="A37" s="54"/>
      <c r="B37" s="55"/>
      <c r="C37" s="54"/>
      <c r="D37" s="54"/>
      <c r="E37" s="54"/>
      <c r="F37" s="117"/>
      <c r="G37" s="17"/>
      <c r="H37" s="16"/>
      <c r="I37" s="17"/>
      <c r="J37" s="37"/>
      <c r="K37" s="18"/>
      <c r="L37" s="37"/>
      <c r="M37" s="18"/>
      <c r="N37" s="37"/>
      <c r="O37" s="18"/>
      <c r="P37" s="89"/>
      <c r="Q37" s="90"/>
      <c r="R37" s="89"/>
      <c r="S37" s="90"/>
      <c r="T37" s="88"/>
      <c r="U37" s="18"/>
      <c r="V37" s="39"/>
      <c r="W37" s="18"/>
      <c r="X37" s="39"/>
      <c r="Y37" s="17"/>
      <c r="Z37" s="16"/>
      <c r="AA37" s="17"/>
      <c r="AB37" s="106">
        <f t="shared" si="3"/>
        <v>0</v>
      </c>
      <c r="AC37" s="18">
        <f t="shared" si="4"/>
        <v>0</v>
      </c>
      <c r="AD37" s="107">
        <f t="shared" si="5"/>
        <v>35</v>
      </c>
      <c r="AE37" s="57"/>
    </row>
    <row r="38" spans="1:31" ht="16.5">
      <c r="A38" s="54"/>
      <c r="B38" s="55"/>
      <c r="C38" s="54"/>
      <c r="D38" s="54"/>
      <c r="E38" s="54"/>
      <c r="F38" s="117"/>
      <c r="G38" s="17"/>
      <c r="H38" s="16"/>
      <c r="I38" s="17"/>
      <c r="J38" s="37"/>
      <c r="K38" s="18"/>
      <c r="L38" s="37"/>
      <c r="M38" s="18"/>
      <c r="N38" s="37"/>
      <c r="O38" s="18"/>
      <c r="P38" s="89"/>
      <c r="Q38" s="90"/>
      <c r="R38" s="89"/>
      <c r="S38" s="90"/>
      <c r="T38" s="88"/>
      <c r="U38" s="18"/>
      <c r="V38" s="39"/>
      <c r="W38" s="18"/>
      <c r="X38" s="39"/>
      <c r="Y38" s="17"/>
      <c r="Z38" s="16"/>
      <c r="AA38" s="17"/>
      <c r="AB38" s="106">
        <f t="shared" si="3"/>
        <v>0</v>
      </c>
      <c r="AC38" s="18">
        <f t="shared" si="4"/>
        <v>0</v>
      </c>
      <c r="AD38" s="107">
        <f t="shared" si="5"/>
        <v>36</v>
      </c>
      <c r="AE38" s="57"/>
    </row>
    <row r="39" spans="1:31" ht="16.5">
      <c r="A39" s="54"/>
      <c r="B39" s="55"/>
      <c r="C39" s="54"/>
      <c r="D39" s="54"/>
      <c r="E39" s="54"/>
      <c r="F39" s="117"/>
      <c r="G39" s="17"/>
      <c r="H39" s="16"/>
      <c r="I39" s="17"/>
      <c r="J39" s="37"/>
      <c r="K39" s="18"/>
      <c r="L39" s="37"/>
      <c r="M39" s="18"/>
      <c r="N39" s="37"/>
      <c r="O39" s="18"/>
      <c r="P39" s="89"/>
      <c r="Q39" s="90"/>
      <c r="R39" s="89"/>
      <c r="S39" s="90"/>
      <c r="T39" s="88"/>
      <c r="U39" s="18"/>
      <c r="V39" s="39"/>
      <c r="W39" s="18"/>
      <c r="X39" s="39"/>
      <c r="Y39" s="17"/>
      <c r="Z39" s="16"/>
      <c r="AA39" s="17"/>
      <c r="AB39" s="106">
        <f t="shared" si="3"/>
        <v>0</v>
      </c>
      <c r="AC39" s="18">
        <f t="shared" si="4"/>
        <v>0</v>
      </c>
      <c r="AD39" s="107">
        <f t="shared" si="5"/>
        <v>37</v>
      </c>
      <c r="AE39" s="57"/>
    </row>
    <row r="40" spans="1:31" ht="16.5">
      <c r="A40" s="54"/>
      <c r="B40" s="56"/>
      <c r="C40" s="56"/>
      <c r="D40" s="56"/>
      <c r="E40" s="54"/>
      <c r="F40" s="117"/>
      <c r="G40" s="17"/>
      <c r="H40" s="16"/>
      <c r="I40" s="17"/>
      <c r="J40" s="37"/>
      <c r="K40" s="18"/>
      <c r="L40" s="37"/>
      <c r="M40" s="18"/>
      <c r="N40" s="37"/>
      <c r="O40" s="18"/>
      <c r="P40" s="89"/>
      <c r="Q40" s="90"/>
      <c r="R40" s="89"/>
      <c r="S40" s="90"/>
      <c r="T40" s="88"/>
      <c r="U40" s="18"/>
      <c r="V40" s="39"/>
      <c r="W40" s="18"/>
      <c r="X40" s="39"/>
      <c r="Y40" s="17"/>
      <c r="Z40" s="16"/>
      <c r="AA40" s="17"/>
      <c r="AB40" s="106">
        <f t="shared" si="3"/>
        <v>0</v>
      </c>
      <c r="AC40" s="18">
        <f t="shared" si="4"/>
        <v>0</v>
      </c>
      <c r="AD40" s="107">
        <f t="shared" si="5"/>
        <v>38</v>
      </c>
    </row>
    <row r="41" spans="1:31" ht="16.5">
      <c r="A41" s="54"/>
      <c r="B41" s="55"/>
      <c r="C41" s="54"/>
      <c r="D41" s="54"/>
      <c r="E41" s="54"/>
      <c r="F41" s="117"/>
      <c r="G41" s="17"/>
      <c r="H41" s="16"/>
      <c r="I41" s="17"/>
      <c r="J41" s="37"/>
      <c r="K41" s="18"/>
      <c r="L41" s="37"/>
      <c r="M41" s="18"/>
      <c r="N41" s="37"/>
      <c r="O41" s="18"/>
      <c r="P41" s="89"/>
      <c r="Q41" s="90"/>
      <c r="R41" s="89"/>
      <c r="S41" s="90"/>
      <c r="T41" s="88"/>
      <c r="U41" s="18"/>
      <c r="V41" s="39"/>
      <c r="W41" s="18"/>
      <c r="X41" s="39"/>
      <c r="Y41" s="17"/>
      <c r="Z41" s="16"/>
      <c r="AA41" s="17"/>
      <c r="AB41" s="106">
        <f t="shared" si="3"/>
        <v>0</v>
      </c>
      <c r="AC41" s="18">
        <f t="shared" si="4"/>
        <v>0</v>
      </c>
      <c r="AD41" s="107">
        <f t="shared" si="5"/>
        <v>39</v>
      </c>
    </row>
    <row r="42" spans="1:31" ht="16.5">
      <c r="A42" s="54"/>
      <c r="B42" s="55"/>
      <c r="C42" s="54"/>
      <c r="D42" s="54"/>
      <c r="E42" s="54"/>
      <c r="F42" s="117"/>
      <c r="G42" s="17"/>
      <c r="H42" s="16"/>
      <c r="I42" s="17"/>
      <c r="J42" s="37"/>
      <c r="K42" s="18"/>
      <c r="L42" s="37"/>
      <c r="M42" s="18"/>
      <c r="N42" s="37"/>
      <c r="O42" s="18"/>
      <c r="P42" s="89"/>
      <c r="Q42" s="90"/>
      <c r="R42" s="89"/>
      <c r="S42" s="90"/>
      <c r="T42" s="88"/>
      <c r="U42" s="18"/>
      <c r="V42" s="39"/>
      <c r="W42" s="18"/>
      <c r="X42" s="39"/>
      <c r="Y42" s="17"/>
      <c r="Z42" s="16"/>
      <c r="AA42" s="17"/>
      <c r="AB42" s="106">
        <f t="shared" si="3"/>
        <v>0</v>
      </c>
      <c r="AC42" s="18">
        <f t="shared" si="4"/>
        <v>0</v>
      </c>
      <c r="AD42" s="107">
        <f t="shared" si="5"/>
        <v>40</v>
      </c>
    </row>
    <row r="43" spans="1:31" ht="16.5">
      <c r="A43" s="54"/>
      <c r="B43" s="55"/>
      <c r="C43" s="54"/>
      <c r="D43" s="54"/>
      <c r="E43" s="54"/>
      <c r="F43" s="117"/>
      <c r="G43" s="17"/>
      <c r="H43" s="16"/>
      <c r="I43" s="17"/>
      <c r="J43" s="37"/>
      <c r="K43" s="18"/>
      <c r="L43" s="37"/>
      <c r="M43" s="18"/>
      <c r="N43" s="37"/>
      <c r="O43" s="18"/>
      <c r="P43" s="89"/>
      <c r="Q43" s="90"/>
      <c r="R43" s="89"/>
      <c r="S43" s="90"/>
      <c r="T43" s="88"/>
      <c r="U43" s="18"/>
      <c r="V43" s="39"/>
      <c r="W43" s="18"/>
      <c r="X43" s="39"/>
      <c r="Y43" s="17"/>
      <c r="Z43" s="16"/>
      <c r="AA43" s="17"/>
      <c r="AB43" s="106">
        <f t="shared" si="3"/>
        <v>0</v>
      </c>
      <c r="AC43" s="18">
        <f t="shared" si="4"/>
        <v>0</v>
      </c>
      <c r="AD43" s="107">
        <f t="shared" si="5"/>
        <v>41</v>
      </c>
    </row>
    <row r="44" spans="1:31" ht="16.5">
      <c r="A44" s="54"/>
      <c r="B44" s="55"/>
      <c r="C44" s="54"/>
      <c r="D44" s="54"/>
      <c r="E44" s="54"/>
      <c r="F44" s="117"/>
      <c r="G44" s="17"/>
      <c r="H44" s="16"/>
      <c r="I44" s="17"/>
      <c r="J44" s="37"/>
      <c r="K44" s="18"/>
      <c r="L44" s="37"/>
      <c r="M44" s="18"/>
      <c r="N44" s="37"/>
      <c r="O44" s="18"/>
      <c r="P44" s="89"/>
      <c r="Q44" s="90"/>
      <c r="R44" s="89"/>
      <c r="S44" s="90"/>
      <c r="T44" s="88"/>
      <c r="U44" s="18"/>
      <c r="V44" s="39"/>
      <c r="W44" s="18"/>
      <c r="X44" s="39"/>
      <c r="Y44" s="17"/>
      <c r="Z44" s="16"/>
      <c r="AA44" s="17"/>
      <c r="AB44" s="106">
        <f t="shared" si="3"/>
        <v>0</v>
      </c>
      <c r="AC44" s="18">
        <f t="shared" si="4"/>
        <v>0</v>
      </c>
      <c r="AD44" s="107">
        <f t="shared" si="5"/>
        <v>42</v>
      </c>
    </row>
    <row r="45" spans="1:31" ht="16.5">
      <c r="A45" s="54"/>
      <c r="B45" s="55"/>
      <c r="C45" s="54"/>
      <c r="D45" s="54"/>
      <c r="E45" s="54"/>
      <c r="F45" s="117"/>
      <c r="G45" s="17"/>
      <c r="H45" s="16"/>
      <c r="I45" s="17"/>
      <c r="J45" s="37"/>
      <c r="K45" s="18"/>
      <c r="L45" s="37"/>
      <c r="M45" s="18"/>
      <c r="N45" s="37"/>
      <c r="O45" s="18"/>
      <c r="P45" s="89"/>
      <c r="Q45" s="90"/>
      <c r="R45" s="89"/>
      <c r="S45" s="90"/>
      <c r="T45" s="88"/>
      <c r="U45" s="18"/>
      <c r="V45" s="39"/>
      <c r="W45" s="18"/>
      <c r="X45" s="39"/>
      <c r="Y45" s="17"/>
      <c r="Z45" s="16"/>
      <c r="AA45" s="17"/>
      <c r="AB45" s="106">
        <f t="shared" si="3"/>
        <v>0</v>
      </c>
      <c r="AC45" s="18">
        <f t="shared" si="4"/>
        <v>0</v>
      </c>
      <c r="AD45" s="107">
        <f t="shared" si="5"/>
        <v>43</v>
      </c>
    </row>
    <row r="46" spans="1:31" ht="16.5">
      <c r="A46" s="54"/>
      <c r="B46" s="55"/>
      <c r="C46" s="54"/>
      <c r="D46" s="54"/>
      <c r="E46" s="54"/>
      <c r="F46" s="117"/>
      <c r="G46" s="17"/>
      <c r="H46" s="16"/>
      <c r="I46" s="17"/>
      <c r="J46" s="37"/>
      <c r="K46" s="18"/>
      <c r="L46" s="37"/>
      <c r="M46" s="18"/>
      <c r="N46" s="37"/>
      <c r="O46" s="18"/>
      <c r="P46" s="89"/>
      <c r="Q46" s="90"/>
      <c r="R46" s="89"/>
      <c r="S46" s="90"/>
      <c r="T46" s="88"/>
      <c r="U46" s="18"/>
      <c r="V46" s="39"/>
      <c r="W46" s="18"/>
      <c r="X46" s="39"/>
      <c r="Y46" s="17"/>
      <c r="Z46" s="16"/>
      <c r="AA46" s="17"/>
      <c r="AB46" s="106">
        <f t="shared" si="3"/>
        <v>0</v>
      </c>
      <c r="AC46" s="18">
        <f t="shared" si="4"/>
        <v>0</v>
      </c>
      <c r="AD46" s="107">
        <f t="shared" si="5"/>
        <v>44</v>
      </c>
    </row>
    <row r="47" spans="1:31" ht="16.5">
      <c r="A47" s="54"/>
      <c r="B47" s="55"/>
      <c r="C47" s="54"/>
      <c r="D47" s="54"/>
      <c r="E47" s="54"/>
      <c r="F47" s="117"/>
      <c r="G47" s="17"/>
      <c r="H47" s="16"/>
      <c r="I47" s="17"/>
      <c r="J47" s="37"/>
      <c r="K47" s="18"/>
      <c r="L47" s="37"/>
      <c r="M47" s="18"/>
      <c r="N47" s="37"/>
      <c r="O47" s="18"/>
      <c r="P47" s="89"/>
      <c r="Q47" s="90"/>
      <c r="R47" s="89"/>
      <c r="S47" s="90"/>
      <c r="T47" s="88"/>
      <c r="U47" s="18"/>
      <c r="V47" s="39"/>
      <c r="W47" s="18"/>
      <c r="X47" s="39"/>
      <c r="Y47" s="17"/>
      <c r="Z47" s="16"/>
      <c r="AA47" s="17"/>
      <c r="AB47" s="106">
        <f t="shared" si="3"/>
        <v>0</v>
      </c>
      <c r="AC47" s="18">
        <f t="shared" si="4"/>
        <v>0</v>
      </c>
      <c r="AD47" s="107">
        <f t="shared" si="5"/>
        <v>45</v>
      </c>
    </row>
    <row r="48" spans="1:31" ht="16.5">
      <c r="A48" s="54"/>
      <c r="B48" s="55"/>
      <c r="C48" s="54"/>
      <c r="D48" s="54"/>
      <c r="E48" s="54"/>
      <c r="F48" s="117"/>
      <c r="G48" s="17"/>
      <c r="H48" s="16"/>
      <c r="I48" s="17"/>
      <c r="J48" s="37"/>
      <c r="K48" s="18"/>
      <c r="L48" s="37"/>
      <c r="M48" s="18"/>
      <c r="N48" s="37"/>
      <c r="O48" s="18"/>
      <c r="P48" s="89"/>
      <c r="Q48" s="90"/>
      <c r="R48" s="89"/>
      <c r="S48" s="90"/>
      <c r="T48" s="88"/>
      <c r="U48" s="18"/>
      <c r="V48" s="39"/>
      <c r="W48" s="18"/>
      <c r="X48" s="39"/>
      <c r="Y48" s="17"/>
      <c r="Z48" s="16"/>
      <c r="AA48" s="17"/>
      <c r="AB48" s="106">
        <f t="shared" si="3"/>
        <v>0</v>
      </c>
      <c r="AC48" s="18">
        <f t="shared" si="4"/>
        <v>0</v>
      </c>
      <c r="AD48" s="107">
        <f t="shared" si="5"/>
        <v>46</v>
      </c>
    </row>
    <row r="49" spans="1:30" ht="16.5">
      <c r="A49" s="54"/>
      <c r="B49" s="55"/>
      <c r="C49" s="54"/>
      <c r="D49" s="54"/>
      <c r="E49" s="54"/>
      <c r="F49" s="117"/>
      <c r="G49" s="17"/>
      <c r="H49" s="16"/>
      <c r="I49" s="17"/>
      <c r="J49" s="37"/>
      <c r="K49" s="18"/>
      <c r="L49" s="37"/>
      <c r="M49" s="18"/>
      <c r="N49" s="37"/>
      <c r="O49" s="18"/>
      <c r="P49" s="89"/>
      <c r="Q49" s="90"/>
      <c r="R49" s="89"/>
      <c r="S49" s="90"/>
      <c r="T49" s="88"/>
      <c r="U49" s="18"/>
      <c r="V49" s="39"/>
      <c r="W49" s="18"/>
      <c r="X49" s="39"/>
      <c r="Y49" s="17"/>
      <c r="Z49" s="16"/>
      <c r="AA49" s="17"/>
      <c r="AB49" s="106">
        <f t="shared" si="3"/>
        <v>0</v>
      </c>
      <c r="AC49" s="18">
        <f t="shared" si="4"/>
        <v>0</v>
      </c>
      <c r="AD49" s="107">
        <f t="shared" si="5"/>
        <v>47</v>
      </c>
    </row>
    <row r="50" spans="1:30" ht="16.5">
      <c r="A50" s="54"/>
      <c r="B50" s="55"/>
      <c r="C50" s="54"/>
      <c r="D50" s="54"/>
      <c r="E50" s="54"/>
      <c r="F50" s="117"/>
      <c r="G50" s="17"/>
      <c r="H50" s="16"/>
      <c r="I50" s="17"/>
      <c r="J50" s="37"/>
      <c r="K50" s="18"/>
      <c r="L50" s="37"/>
      <c r="M50" s="18"/>
      <c r="N50" s="37"/>
      <c r="O50" s="18"/>
      <c r="P50" s="89"/>
      <c r="Q50" s="90"/>
      <c r="R50" s="89"/>
      <c r="S50" s="90"/>
      <c r="T50" s="88"/>
      <c r="U50" s="18"/>
      <c r="V50" s="39"/>
      <c r="W50" s="18"/>
      <c r="X50" s="39"/>
      <c r="Y50" s="17"/>
      <c r="Z50" s="16"/>
      <c r="AA50" s="17"/>
      <c r="AB50" s="106">
        <f t="shared" si="3"/>
        <v>0</v>
      </c>
      <c r="AC50" s="18">
        <f t="shared" si="4"/>
        <v>0</v>
      </c>
      <c r="AD50" s="107">
        <f t="shared" si="5"/>
        <v>48</v>
      </c>
    </row>
    <row r="51" spans="1:30" ht="16.5">
      <c r="A51" s="54"/>
      <c r="B51" s="55"/>
      <c r="C51" s="54"/>
      <c r="D51" s="54"/>
      <c r="E51" s="54"/>
      <c r="F51" s="117"/>
      <c r="G51" s="17"/>
      <c r="H51" s="16"/>
      <c r="I51" s="17"/>
      <c r="J51" s="37"/>
      <c r="K51" s="18"/>
      <c r="L51" s="37"/>
      <c r="M51" s="18"/>
      <c r="N51" s="37"/>
      <c r="O51" s="18"/>
      <c r="P51" s="89"/>
      <c r="Q51" s="90"/>
      <c r="R51" s="89"/>
      <c r="S51" s="90"/>
      <c r="T51" s="88"/>
      <c r="U51" s="18"/>
      <c r="V51" s="39"/>
      <c r="W51" s="18"/>
      <c r="X51" s="39"/>
      <c r="Y51" s="17"/>
      <c r="Z51" s="16"/>
      <c r="AA51" s="17"/>
      <c r="AB51" s="106">
        <f t="shared" si="3"/>
        <v>0</v>
      </c>
      <c r="AC51" s="18">
        <f t="shared" si="4"/>
        <v>0</v>
      </c>
      <c r="AD51" s="107">
        <f t="shared" si="5"/>
        <v>49</v>
      </c>
    </row>
    <row r="52" spans="1:30" ht="16.5">
      <c r="A52" s="54"/>
      <c r="B52" s="55"/>
      <c r="C52" s="54"/>
      <c r="D52" s="54"/>
      <c r="E52" s="54"/>
      <c r="F52" s="117"/>
      <c r="G52" s="17"/>
      <c r="H52" s="16"/>
      <c r="I52" s="17"/>
      <c r="J52" s="37"/>
      <c r="K52" s="18"/>
      <c r="L52" s="37"/>
      <c r="M52" s="18"/>
      <c r="N52" s="37"/>
      <c r="O52" s="18"/>
      <c r="P52" s="89"/>
      <c r="Q52" s="90"/>
      <c r="R52" s="89"/>
      <c r="S52" s="90"/>
      <c r="T52" s="88"/>
      <c r="U52" s="18"/>
      <c r="V52" s="39"/>
      <c r="W52" s="18"/>
      <c r="X52" s="39"/>
      <c r="Y52" s="17"/>
      <c r="Z52" s="16"/>
      <c r="AA52" s="17"/>
      <c r="AB52" s="106">
        <f t="shared" si="3"/>
        <v>0</v>
      </c>
      <c r="AC52" s="18">
        <f t="shared" si="4"/>
        <v>0</v>
      </c>
      <c r="AD52" s="107">
        <f t="shared" si="5"/>
        <v>50</v>
      </c>
    </row>
    <row r="53" spans="1:30" ht="16.5">
      <c r="A53" s="54"/>
      <c r="B53" s="55"/>
      <c r="C53" s="54"/>
      <c r="D53" s="54"/>
      <c r="E53" s="54"/>
      <c r="F53" s="117"/>
      <c r="G53" s="17"/>
      <c r="H53" s="16"/>
      <c r="I53" s="17"/>
      <c r="J53" s="37"/>
      <c r="K53" s="18"/>
      <c r="L53" s="37"/>
      <c r="M53" s="18"/>
      <c r="N53" s="37"/>
      <c r="O53" s="18"/>
      <c r="P53" s="89"/>
      <c r="Q53" s="90"/>
      <c r="R53" s="89"/>
      <c r="S53" s="90"/>
      <c r="T53" s="88"/>
      <c r="U53" s="18"/>
      <c r="V53" s="39"/>
      <c r="W53" s="18"/>
      <c r="X53" s="39"/>
      <c r="Y53" s="17"/>
      <c r="Z53" s="16"/>
      <c r="AA53" s="17"/>
      <c r="AB53" s="106">
        <f t="shared" ref="AB53:AB84" si="6">G53+I53+K53+M53+O53+Q53+S53+AA53+U53+W53+Y53</f>
        <v>0</v>
      </c>
      <c r="AC53" s="18">
        <f t="shared" ref="AC53:AC84" si="7">G53+I53+K53+M53+O53+Q53+S53+AA53+U53+W53+Y53</f>
        <v>0</v>
      </c>
      <c r="AD53" s="107">
        <f t="shared" si="5"/>
        <v>51</v>
      </c>
    </row>
    <row r="54" spans="1:30" ht="16.5">
      <c r="A54" s="54"/>
      <c r="B54" s="55"/>
      <c r="C54" s="54"/>
      <c r="D54" s="54"/>
      <c r="E54" s="54"/>
      <c r="F54" s="117"/>
      <c r="G54" s="17"/>
      <c r="H54" s="16"/>
      <c r="I54" s="17"/>
      <c r="J54" s="37"/>
      <c r="K54" s="18"/>
      <c r="L54" s="37"/>
      <c r="M54" s="18"/>
      <c r="N54" s="37"/>
      <c r="O54" s="18"/>
      <c r="P54" s="89"/>
      <c r="Q54" s="90"/>
      <c r="R54" s="89"/>
      <c r="S54" s="90"/>
      <c r="T54" s="88"/>
      <c r="U54" s="18"/>
      <c r="V54" s="39"/>
      <c r="W54" s="18"/>
      <c r="X54" s="39"/>
      <c r="Y54" s="17"/>
      <c r="Z54" s="16"/>
      <c r="AA54" s="17"/>
      <c r="AB54" s="106">
        <f t="shared" si="6"/>
        <v>0</v>
      </c>
      <c r="AC54" s="18">
        <f t="shared" si="7"/>
        <v>0</v>
      </c>
      <c r="AD54" s="107">
        <f t="shared" si="5"/>
        <v>52</v>
      </c>
    </row>
    <row r="55" spans="1:30" ht="16.5">
      <c r="A55" s="54"/>
      <c r="B55" s="55"/>
      <c r="C55" s="54"/>
      <c r="D55" s="54"/>
      <c r="E55" s="54"/>
      <c r="F55" s="117"/>
      <c r="G55" s="17"/>
      <c r="H55" s="16"/>
      <c r="I55" s="17"/>
      <c r="J55" s="37"/>
      <c r="K55" s="18"/>
      <c r="L55" s="37"/>
      <c r="M55" s="18"/>
      <c r="N55" s="37"/>
      <c r="O55" s="18"/>
      <c r="P55" s="89"/>
      <c r="Q55" s="90"/>
      <c r="R55" s="89"/>
      <c r="S55" s="90"/>
      <c r="T55" s="88"/>
      <c r="U55" s="18"/>
      <c r="V55" s="39"/>
      <c r="W55" s="18"/>
      <c r="X55" s="39"/>
      <c r="Y55" s="17"/>
      <c r="Z55" s="16"/>
      <c r="AA55" s="17"/>
      <c r="AB55" s="106">
        <f t="shared" si="6"/>
        <v>0</v>
      </c>
      <c r="AC55" s="18">
        <f t="shared" si="7"/>
        <v>0</v>
      </c>
      <c r="AD55" s="107">
        <f t="shared" si="5"/>
        <v>53</v>
      </c>
    </row>
    <row r="56" spans="1:30" ht="16.5">
      <c r="A56" s="54"/>
      <c r="B56" s="55"/>
      <c r="C56" s="54"/>
      <c r="D56" s="54"/>
      <c r="E56" s="54"/>
      <c r="F56" s="117"/>
      <c r="G56" s="17"/>
      <c r="H56" s="16"/>
      <c r="I56" s="17"/>
      <c r="J56" s="37"/>
      <c r="K56" s="18"/>
      <c r="L56" s="37"/>
      <c r="M56" s="18"/>
      <c r="N56" s="37"/>
      <c r="O56" s="18"/>
      <c r="P56" s="89"/>
      <c r="Q56" s="90"/>
      <c r="R56" s="89"/>
      <c r="S56" s="90"/>
      <c r="T56" s="88"/>
      <c r="U56" s="18"/>
      <c r="V56" s="39"/>
      <c r="W56" s="18"/>
      <c r="X56" s="39"/>
      <c r="Y56" s="17"/>
      <c r="Z56" s="16"/>
      <c r="AA56" s="17"/>
      <c r="AB56" s="106">
        <f t="shared" si="6"/>
        <v>0</v>
      </c>
      <c r="AC56" s="18">
        <f t="shared" si="7"/>
        <v>0</v>
      </c>
      <c r="AD56" s="107">
        <f t="shared" si="5"/>
        <v>54</v>
      </c>
    </row>
    <row r="57" spans="1:30" ht="16.5">
      <c r="A57" s="54"/>
      <c r="B57" s="55"/>
      <c r="C57" s="54"/>
      <c r="D57" s="54"/>
      <c r="E57" s="54"/>
      <c r="F57" s="117"/>
      <c r="G57" s="17"/>
      <c r="H57" s="16"/>
      <c r="I57" s="17"/>
      <c r="J57" s="37"/>
      <c r="K57" s="18"/>
      <c r="L57" s="37"/>
      <c r="M57" s="18"/>
      <c r="N57" s="37"/>
      <c r="O57" s="18"/>
      <c r="P57" s="89"/>
      <c r="Q57" s="90"/>
      <c r="R57" s="89"/>
      <c r="S57" s="90"/>
      <c r="T57" s="88"/>
      <c r="U57" s="18"/>
      <c r="V57" s="39"/>
      <c r="W57" s="18"/>
      <c r="X57" s="39"/>
      <c r="Y57" s="17"/>
      <c r="Z57" s="16"/>
      <c r="AA57" s="17"/>
      <c r="AB57" s="106">
        <f t="shared" si="6"/>
        <v>0</v>
      </c>
      <c r="AC57" s="18">
        <f t="shared" si="7"/>
        <v>0</v>
      </c>
      <c r="AD57" s="107">
        <f t="shared" si="5"/>
        <v>55</v>
      </c>
    </row>
    <row r="58" spans="1:30" ht="16.5">
      <c r="A58" s="54"/>
      <c r="B58" s="55"/>
      <c r="C58" s="54"/>
      <c r="D58" s="54"/>
      <c r="E58" s="54"/>
      <c r="F58" s="117"/>
      <c r="G58" s="17"/>
      <c r="H58" s="16"/>
      <c r="I58" s="17"/>
      <c r="J58" s="37"/>
      <c r="K58" s="18"/>
      <c r="L58" s="37"/>
      <c r="M58" s="18"/>
      <c r="N58" s="37"/>
      <c r="O58" s="18"/>
      <c r="P58" s="89"/>
      <c r="Q58" s="90"/>
      <c r="R58" s="89"/>
      <c r="S58" s="90"/>
      <c r="T58" s="88"/>
      <c r="U58" s="18"/>
      <c r="V58" s="39"/>
      <c r="W58" s="18"/>
      <c r="X58" s="39"/>
      <c r="Y58" s="17"/>
      <c r="Z58" s="16"/>
      <c r="AA58" s="17"/>
      <c r="AB58" s="106">
        <f t="shared" si="6"/>
        <v>0</v>
      </c>
      <c r="AC58" s="18">
        <f t="shared" si="7"/>
        <v>0</v>
      </c>
      <c r="AD58" s="107">
        <f t="shared" si="5"/>
        <v>56</v>
      </c>
    </row>
    <row r="59" spans="1:30" ht="16.5">
      <c r="A59" s="54"/>
      <c r="B59" s="55"/>
      <c r="C59" s="54"/>
      <c r="D59" s="54"/>
      <c r="E59" s="54"/>
      <c r="F59" s="117"/>
      <c r="G59" s="17"/>
      <c r="H59" s="16"/>
      <c r="I59" s="17"/>
      <c r="J59" s="37"/>
      <c r="K59" s="18"/>
      <c r="L59" s="37"/>
      <c r="M59" s="18"/>
      <c r="N59" s="37"/>
      <c r="O59" s="18"/>
      <c r="P59" s="89"/>
      <c r="Q59" s="90"/>
      <c r="R59" s="89"/>
      <c r="S59" s="90"/>
      <c r="T59" s="88"/>
      <c r="U59" s="18"/>
      <c r="V59" s="39"/>
      <c r="W59" s="18"/>
      <c r="X59" s="39"/>
      <c r="Y59" s="17"/>
      <c r="Z59" s="16"/>
      <c r="AA59" s="17"/>
      <c r="AB59" s="106">
        <f t="shared" si="6"/>
        <v>0</v>
      </c>
      <c r="AC59" s="18">
        <f t="shared" si="7"/>
        <v>0</v>
      </c>
      <c r="AD59" s="107">
        <f t="shared" si="5"/>
        <v>57</v>
      </c>
    </row>
    <row r="60" spans="1:30" ht="16.5">
      <c r="A60" s="54"/>
      <c r="B60" s="55"/>
      <c r="C60" s="54"/>
      <c r="D60" s="54"/>
      <c r="E60" s="54"/>
      <c r="F60" s="117"/>
      <c r="G60" s="17"/>
      <c r="H60" s="16"/>
      <c r="I60" s="17"/>
      <c r="J60" s="37"/>
      <c r="K60" s="18"/>
      <c r="L60" s="37"/>
      <c r="M60" s="18"/>
      <c r="N60" s="37"/>
      <c r="O60" s="18"/>
      <c r="P60" s="89"/>
      <c r="Q60" s="90"/>
      <c r="R60" s="89"/>
      <c r="S60" s="90"/>
      <c r="T60" s="88"/>
      <c r="U60" s="18"/>
      <c r="V60" s="39"/>
      <c r="W60" s="18"/>
      <c r="X60" s="39"/>
      <c r="Y60" s="17"/>
      <c r="Z60" s="16"/>
      <c r="AA60" s="17"/>
      <c r="AB60" s="106">
        <f t="shared" si="6"/>
        <v>0</v>
      </c>
      <c r="AC60" s="18">
        <f t="shared" si="7"/>
        <v>0</v>
      </c>
      <c r="AD60" s="107">
        <f t="shared" si="5"/>
        <v>58</v>
      </c>
    </row>
    <row r="61" spans="1:30" ht="16.5">
      <c r="A61" s="54"/>
      <c r="B61" s="55"/>
      <c r="C61" s="54"/>
      <c r="D61" s="54"/>
      <c r="E61" s="54"/>
      <c r="F61" s="117"/>
      <c r="G61" s="17"/>
      <c r="H61" s="16"/>
      <c r="I61" s="17"/>
      <c r="J61" s="37"/>
      <c r="K61" s="18"/>
      <c r="L61" s="37"/>
      <c r="M61" s="18"/>
      <c r="N61" s="37"/>
      <c r="O61" s="18"/>
      <c r="P61" s="89"/>
      <c r="Q61" s="90"/>
      <c r="R61" s="89"/>
      <c r="S61" s="90"/>
      <c r="T61" s="88"/>
      <c r="U61" s="18"/>
      <c r="V61" s="39"/>
      <c r="W61" s="18"/>
      <c r="X61" s="39"/>
      <c r="Y61" s="17"/>
      <c r="Z61" s="16"/>
      <c r="AA61" s="17"/>
      <c r="AB61" s="106">
        <f t="shared" si="6"/>
        <v>0</v>
      </c>
      <c r="AC61" s="18">
        <f t="shared" si="7"/>
        <v>0</v>
      </c>
      <c r="AD61" s="107">
        <f t="shared" si="5"/>
        <v>59</v>
      </c>
    </row>
    <row r="62" spans="1:30" ht="16.5">
      <c r="A62" s="54"/>
      <c r="B62" s="55"/>
      <c r="C62" s="54"/>
      <c r="D62" s="54"/>
      <c r="E62" s="54"/>
      <c r="F62" s="117"/>
      <c r="G62" s="17"/>
      <c r="H62" s="16"/>
      <c r="I62" s="17"/>
      <c r="J62" s="37"/>
      <c r="K62" s="18"/>
      <c r="L62" s="37"/>
      <c r="M62" s="18"/>
      <c r="N62" s="37"/>
      <c r="O62" s="18"/>
      <c r="P62" s="89"/>
      <c r="Q62" s="90"/>
      <c r="R62" s="89"/>
      <c r="S62" s="90"/>
      <c r="T62" s="88"/>
      <c r="U62" s="18"/>
      <c r="V62" s="39"/>
      <c r="W62" s="18"/>
      <c r="X62" s="39"/>
      <c r="Y62" s="17"/>
      <c r="Z62" s="16"/>
      <c r="AA62" s="17"/>
      <c r="AB62" s="106">
        <f t="shared" si="6"/>
        <v>0</v>
      </c>
      <c r="AC62" s="18">
        <f t="shared" si="7"/>
        <v>0</v>
      </c>
      <c r="AD62" s="107">
        <f t="shared" si="5"/>
        <v>60</v>
      </c>
    </row>
    <row r="63" spans="1:30" ht="16.5">
      <c r="A63" s="54"/>
      <c r="B63" s="55"/>
      <c r="C63" s="54"/>
      <c r="D63" s="54"/>
      <c r="E63" s="54"/>
      <c r="F63" s="117"/>
      <c r="G63" s="17"/>
      <c r="H63" s="16"/>
      <c r="I63" s="17"/>
      <c r="J63" s="37"/>
      <c r="K63" s="18"/>
      <c r="L63" s="37"/>
      <c r="M63" s="18"/>
      <c r="N63" s="37"/>
      <c r="O63" s="18"/>
      <c r="P63" s="89"/>
      <c r="Q63" s="90"/>
      <c r="R63" s="89"/>
      <c r="S63" s="90"/>
      <c r="T63" s="88"/>
      <c r="U63" s="18"/>
      <c r="V63" s="39"/>
      <c r="W63" s="18"/>
      <c r="X63" s="39"/>
      <c r="Y63" s="17"/>
      <c r="Z63" s="16"/>
      <c r="AA63" s="17"/>
      <c r="AB63" s="106">
        <f t="shared" si="6"/>
        <v>0</v>
      </c>
      <c r="AC63" s="18">
        <f t="shared" si="7"/>
        <v>0</v>
      </c>
      <c r="AD63" s="107">
        <f t="shared" si="5"/>
        <v>61</v>
      </c>
    </row>
    <row r="64" spans="1:30" ht="16.5">
      <c r="A64" s="54"/>
      <c r="B64" s="55"/>
      <c r="C64" s="54"/>
      <c r="D64" s="54"/>
      <c r="E64" s="54"/>
      <c r="F64" s="117"/>
      <c r="G64" s="17"/>
      <c r="H64" s="16"/>
      <c r="I64" s="17"/>
      <c r="J64" s="37"/>
      <c r="K64" s="18"/>
      <c r="L64" s="37"/>
      <c r="M64" s="18"/>
      <c r="N64" s="37"/>
      <c r="O64" s="18"/>
      <c r="P64" s="89"/>
      <c r="Q64" s="90"/>
      <c r="R64" s="89"/>
      <c r="S64" s="90"/>
      <c r="T64" s="88"/>
      <c r="U64" s="18"/>
      <c r="V64" s="39"/>
      <c r="W64" s="18"/>
      <c r="X64" s="39"/>
      <c r="Y64" s="17"/>
      <c r="Z64" s="16"/>
      <c r="AA64" s="17"/>
      <c r="AB64" s="106">
        <f t="shared" si="6"/>
        <v>0</v>
      </c>
      <c r="AC64" s="18">
        <f t="shared" si="7"/>
        <v>0</v>
      </c>
      <c r="AD64" s="107">
        <f t="shared" si="5"/>
        <v>62</v>
      </c>
    </row>
    <row r="65" spans="1:30" ht="16.5">
      <c r="A65" s="54"/>
      <c r="B65" s="55"/>
      <c r="C65" s="54"/>
      <c r="D65" s="54"/>
      <c r="E65" s="54"/>
      <c r="F65" s="117"/>
      <c r="G65" s="17"/>
      <c r="H65" s="16"/>
      <c r="I65" s="17"/>
      <c r="J65" s="37"/>
      <c r="K65" s="18"/>
      <c r="L65" s="37"/>
      <c r="M65" s="18"/>
      <c r="N65" s="37"/>
      <c r="O65" s="18"/>
      <c r="P65" s="89"/>
      <c r="Q65" s="90"/>
      <c r="R65" s="89"/>
      <c r="S65" s="90"/>
      <c r="T65" s="88"/>
      <c r="U65" s="18"/>
      <c r="V65" s="39"/>
      <c r="W65" s="18"/>
      <c r="X65" s="39"/>
      <c r="Y65" s="17"/>
      <c r="Z65" s="16"/>
      <c r="AA65" s="17"/>
      <c r="AB65" s="106">
        <f t="shared" si="6"/>
        <v>0</v>
      </c>
      <c r="AC65" s="18">
        <f t="shared" si="7"/>
        <v>0</v>
      </c>
      <c r="AD65" s="107">
        <f t="shared" si="5"/>
        <v>63</v>
      </c>
    </row>
    <row r="66" spans="1:30" ht="16.5">
      <c r="A66" s="54"/>
      <c r="B66" s="55"/>
      <c r="C66" s="54"/>
      <c r="D66" s="54"/>
      <c r="E66" s="54"/>
      <c r="F66" s="117"/>
      <c r="G66" s="17"/>
      <c r="H66" s="16"/>
      <c r="I66" s="17"/>
      <c r="J66" s="37"/>
      <c r="K66" s="18"/>
      <c r="L66" s="37"/>
      <c r="M66" s="18"/>
      <c r="N66" s="37"/>
      <c r="O66" s="18"/>
      <c r="P66" s="89"/>
      <c r="Q66" s="90"/>
      <c r="R66" s="89"/>
      <c r="S66" s="90"/>
      <c r="T66" s="88"/>
      <c r="U66" s="18"/>
      <c r="V66" s="39"/>
      <c r="W66" s="18"/>
      <c r="X66" s="39"/>
      <c r="Y66" s="17"/>
      <c r="Z66" s="16"/>
      <c r="AA66" s="17"/>
      <c r="AB66" s="106">
        <f t="shared" si="6"/>
        <v>0</v>
      </c>
      <c r="AC66" s="18">
        <f t="shared" si="7"/>
        <v>0</v>
      </c>
      <c r="AD66" s="107">
        <f t="shared" si="5"/>
        <v>64</v>
      </c>
    </row>
    <row r="67" spans="1:30" ht="16.5">
      <c r="A67" s="54"/>
      <c r="B67" s="55"/>
      <c r="C67" s="54"/>
      <c r="D67" s="54"/>
      <c r="E67" s="54"/>
      <c r="F67" s="117"/>
      <c r="G67" s="17"/>
      <c r="H67" s="16"/>
      <c r="I67" s="17"/>
      <c r="J67" s="37"/>
      <c r="K67" s="18"/>
      <c r="L67" s="37"/>
      <c r="M67" s="18"/>
      <c r="N67" s="37"/>
      <c r="O67" s="18"/>
      <c r="P67" s="89"/>
      <c r="Q67" s="90"/>
      <c r="R67" s="89"/>
      <c r="S67" s="90"/>
      <c r="T67" s="88"/>
      <c r="U67" s="18"/>
      <c r="V67" s="39"/>
      <c r="W67" s="18"/>
      <c r="X67" s="39"/>
      <c r="Y67" s="17"/>
      <c r="Z67" s="16"/>
      <c r="AA67" s="17"/>
      <c r="AB67" s="106">
        <f t="shared" si="6"/>
        <v>0</v>
      </c>
      <c r="AC67" s="18">
        <f t="shared" si="7"/>
        <v>0</v>
      </c>
      <c r="AD67" s="107">
        <f t="shared" si="5"/>
        <v>65</v>
      </c>
    </row>
    <row r="68" spans="1:30" ht="16.5">
      <c r="A68" s="54"/>
      <c r="B68" s="55"/>
      <c r="C68" s="54"/>
      <c r="D68" s="54"/>
      <c r="E68" s="54"/>
      <c r="F68" s="117"/>
      <c r="G68" s="17"/>
      <c r="H68" s="16"/>
      <c r="I68" s="17"/>
      <c r="J68" s="37"/>
      <c r="K68" s="18"/>
      <c r="L68" s="37"/>
      <c r="M68" s="18"/>
      <c r="N68" s="37"/>
      <c r="O68" s="18"/>
      <c r="P68" s="89"/>
      <c r="Q68" s="90"/>
      <c r="R68" s="89"/>
      <c r="S68" s="90"/>
      <c r="T68" s="88"/>
      <c r="U68" s="18"/>
      <c r="V68" s="39"/>
      <c r="W68" s="18"/>
      <c r="X68" s="39"/>
      <c r="Y68" s="17"/>
      <c r="Z68" s="16"/>
      <c r="AA68" s="17"/>
      <c r="AB68" s="106">
        <f t="shared" si="6"/>
        <v>0</v>
      </c>
      <c r="AC68" s="18">
        <f t="shared" si="7"/>
        <v>0</v>
      </c>
      <c r="AD68" s="107">
        <f t="shared" ref="AD68:AD99" si="8">AD67+1</f>
        <v>66</v>
      </c>
    </row>
    <row r="69" spans="1:30" ht="16.5">
      <c r="A69" s="54"/>
      <c r="B69" s="55"/>
      <c r="C69" s="54"/>
      <c r="D69" s="54"/>
      <c r="E69" s="54"/>
      <c r="F69" s="117"/>
      <c r="G69" s="17"/>
      <c r="H69" s="16"/>
      <c r="I69" s="17"/>
      <c r="J69" s="37"/>
      <c r="K69" s="18"/>
      <c r="L69" s="37"/>
      <c r="M69" s="18"/>
      <c r="N69" s="37"/>
      <c r="O69" s="18"/>
      <c r="P69" s="89"/>
      <c r="Q69" s="90"/>
      <c r="R69" s="89"/>
      <c r="S69" s="90"/>
      <c r="T69" s="88"/>
      <c r="U69" s="18"/>
      <c r="V69" s="39"/>
      <c r="W69" s="18"/>
      <c r="X69" s="39"/>
      <c r="Y69" s="17"/>
      <c r="Z69" s="16"/>
      <c r="AA69" s="17"/>
      <c r="AB69" s="106">
        <f t="shared" si="6"/>
        <v>0</v>
      </c>
      <c r="AC69" s="18">
        <f t="shared" si="7"/>
        <v>0</v>
      </c>
      <c r="AD69" s="107">
        <f t="shared" si="8"/>
        <v>67</v>
      </c>
    </row>
    <row r="70" spans="1:30" ht="16.5">
      <c r="A70" s="54"/>
      <c r="B70" s="55"/>
      <c r="C70" s="54"/>
      <c r="D70" s="54"/>
      <c r="E70" s="54"/>
      <c r="F70" s="117"/>
      <c r="G70" s="17"/>
      <c r="H70" s="16"/>
      <c r="I70" s="17"/>
      <c r="J70" s="37"/>
      <c r="K70" s="18"/>
      <c r="L70" s="37"/>
      <c r="M70" s="18"/>
      <c r="N70" s="37"/>
      <c r="O70" s="18"/>
      <c r="P70" s="89"/>
      <c r="Q70" s="90"/>
      <c r="R70" s="89"/>
      <c r="S70" s="90"/>
      <c r="T70" s="88"/>
      <c r="U70" s="18"/>
      <c r="V70" s="39"/>
      <c r="W70" s="18"/>
      <c r="X70" s="39"/>
      <c r="Y70" s="17"/>
      <c r="Z70" s="16"/>
      <c r="AA70" s="17"/>
      <c r="AB70" s="106">
        <f t="shared" si="6"/>
        <v>0</v>
      </c>
      <c r="AC70" s="18">
        <f t="shared" si="7"/>
        <v>0</v>
      </c>
      <c r="AD70" s="107">
        <f t="shared" si="8"/>
        <v>68</v>
      </c>
    </row>
    <row r="71" spans="1:30" ht="16.5">
      <c r="A71" s="54"/>
      <c r="B71" s="55"/>
      <c r="C71" s="54"/>
      <c r="D71" s="54"/>
      <c r="E71" s="54"/>
      <c r="F71" s="117"/>
      <c r="G71" s="17"/>
      <c r="H71" s="16"/>
      <c r="I71" s="17"/>
      <c r="J71" s="37"/>
      <c r="K71" s="18"/>
      <c r="L71" s="37"/>
      <c r="M71" s="18"/>
      <c r="N71" s="37"/>
      <c r="O71" s="18"/>
      <c r="P71" s="89"/>
      <c r="Q71" s="90"/>
      <c r="R71" s="89"/>
      <c r="S71" s="90"/>
      <c r="T71" s="88"/>
      <c r="U71" s="18"/>
      <c r="V71" s="39"/>
      <c r="W71" s="18"/>
      <c r="X71" s="39"/>
      <c r="Y71" s="17"/>
      <c r="Z71" s="16"/>
      <c r="AA71" s="17"/>
      <c r="AB71" s="106">
        <f t="shared" si="6"/>
        <v>0</v>
      </c>
      <c r="AC71" s="18">
        <f t="shared" si="7"/>
        <v>0</v>
      </c>
      <c r="AD71" s="107">
        <f t="shared" si="8"/>
        <v>69</v>
      </c>
    </row>
    <row r="72" spans="1:30" ht="16.5">
      <c r="A72" s="54"/>
      <c r="B72" s="55"/>
      <c r="C72" s="54"/>
      <c r="D72" s="54"/>
      <c r="E72" s="54"/>
      <c r="F72" s="117"/>
      <c r="G72" s="17"/>
      <c r="H72" s="16"/>
      <c r="I72" s="17"/>
      <c r="J72" s="37"/>
      <c r="K72" s="18"/>
      <c r="L72" s="37"/>
      <c r="M72" s="18"/>
      <c r="N72" s="37"/>
      <c r="O72" s="18"/>
      <c r="P72" s="89"/>
      <c r="Q72" s="90"/>
      <c r="R72" s="89"/>
      <c r="S72" s="90"/>
      <c r="T72" s="88"/>
      <c r="U72" s="18"/>
      <c r="V72" s="39"/>
      <c r="W72" s="18"/>
      <c r="X72" s="39"/>
      <c r="Y72" s="17"/>
      <c r="Z72" s="16"/>
      <c r="AA72" s="17"/>
      <c r="AB72" s="106">
        <f t="shared" si="6"/>
        <v>0</v>
      </c>
      <c r="AC72" s="18">
        <f t="shared" si="7"/>
        <v>0</v>
      </c>
      <c r="AD72" s="107">
        <f t="shared" si="8"/>
        <v>70</v>
      </c>
    </row>
    <row r="73" spans="1:30" ht="16.5">
      <c r="A73" s="54"/>
      <c r="B73" s="55"/>
      <c r="C73" s="54"/>
      <c r="D73" s="54"/>
      <c r="E73" s="54"/>
      <c r="F73" s="117"/>
      <c r="G73" s="17"/>
      <c r="H73" s="16"/>
      <c r="I73" s="17"/>
      <c r="J73" s="37"/>
      <c r="K73" s="18"/>
      <c r="L73" s="37"/>
      <c r="M73" s="18"/>
      <c r="N73" s="37"/>
      <c r="O73" s="18"/>
      <c r="P73" s="89"/>
      <c r="Q73" s="90"/>
      <c r="R73" s="89"/>
      <c r="S73" s="90"/>
      <c r="T73" s="88"/>
      <c r="U73" s="18"/>
      <c r="V73" s="39"/>
      <c r="W73" s="18"/>
      <c r="X73" s="39"/>
      <c r="Y73" s="17"/>
      <c r="Z73" s="16"/>
      <c r="AA73" s="17"/>
      <c r="AB73" s="106">
        <f t="shared" si="6"/>
        <v>0</v>
      </c>
      <c r="AC73" s="18">
        <f t="shared" si="7"/>
        <v>0</v>
      </c>
      <c r="AD73" s="107">
        <f t="shared" si="8"/>
        <v>71</v>
      </c>
    </row>
    <row r="74" spans="1:30" ht="16.5">
      <c r="A74" s="54"/>
      <c r="B74" s="55"/>
      <c r="C74" s="54"/>
      <c r="D74" s="54"/>
      <c r="E74" s="54"/>
      <c r="F74" s="117"/>
      <c r="G74" s="17"/>
      <c r="H74" s="16"/>
      <c r="I74" s="17"/>
      <c r="J74" s="37"/>
      <c r="K74" s="18"/>
      <c r="L74" s="37"/>
      <c r="M74" s="18"/>
      <c r="N74" s="37"/>
      <c r="O74" s="18"/>
      <c r="P74" s="89"/>
      <c r="Q74" s="90"/>
      <c r="R74" s="89"/>
      <c r="S74" s="90"/>
      <c r="T74" s="88"/>
      <c r="U74" s="18"/>
      <c r="V74" s="39"/>
      <c r="W74" s="18"/>
      <c r="X74" s="39"/>
      <c r="Y74" s="17"/>
      <c r="Z74" s="16"/>
      <c r="AA74" s="17"/>
      <c r="AB74" s="106">
        <f t="shared" si="6"/>
        <v>0</v>
      </c>
      <c r="AC74" s="18">
        <f t="shared" si="7"/>
        <v>0</v>
      </c>
      <c r="AD74" s="107">
        <f t="shared" si="8"/>
        <v>72</v>
      </c>
    </row>
    <row r="75" spans="1:30" ht="16.5">
      <c r="A75" s="54"/>
      <c r="B75" s="55"/>
      <c r="C75" s="54"/>
      <c r="D75" s="54"/>
      <c r="E75" s="54"/>
      <c r="F75" s="117"/>
      <c r="G75" s="17"/>
      <c r="H75" s="16"/>
      <c r="I75" s="17"/>
      <c r="J75" s="37"/>
      <c r="K75" s="18"/>
      <c r="L75" s="37"/>
      <c r="M75" s="18"/>
      <c r="N75" s="37"/>
      <c r="O75" s="18"/>
      <c r="P75" s="89"/>
      <c r="Q75" s="90"/>
      <c r="R75" s="89"/>
      <c r="S75" s="90"/>
      <c r="T75" s="88"/>
      <c r="U75" s="18"/>
      <c r="V75" s="39"/>
      <c r="W75" s="18"/>
      <c r="X75" s="39"/>
      <c r="Y75" s="17"/>
      <c r="Z75" s="16"/>
      <c r="AA75" s="17"/>
      <c r="AB75" s="106">
        <f t="shared" si="6"/>
        <v>0</v>
      </c>
      <c r="AC75" s="18">
        <f t="shared" si="7"/>
        <v>0</v>
      </c>
      <c r="AD75" s="107">
        <f t="shared" si="8"/>
        <v>73</v>
      </c>
    </row>
    <row r="76" spans="1:30" ht="16.5">
      <c r="A76" s="54"/>
      <c r="B76" s="55"/>
      <c r="C76" s="54"/>
      <c r="D76" s="54"/>
      <c r="E76" s="54"/>
      <c r="F76" s="117"/>
      <c r="G76" s="17"/>
      <c r="H76" s="16"/>
      <c r="I76" s="17"/>
      <c r="J76" s="37"/>
      <c r="K76" s="18"/>
      <c r="L76" s="37"/>
      <c r="M76" s="18"/>
      <c r="N76" s="37"/>
      <c r="O76" s="18"/>
      <c r="P76" s="89"/>
      <c r="Q76" s="90"/>
      <c r="R76" s="89"/>
      <c r="S76" s="90"/>
      <c r="T76" s="88"/>
      <c r="U76" s="18"/>
      <c r="V76" s="39"/>
      <c r="W76" s="18"/>
      <c r="X76" s="39"/>
      <c r="Y76" s="17"/>
      <c r="Z76" s="16"/>
      <c r="AA76" s="17"/>
      <c r="AB76" s="106">
        <f t="shared" si="6"/>
        <v>0</v>
      </c>
      <c r="AC76" s="18">
        <f t="shared" si="7"/>
        <v>0</v>
      </c>
      <c r="AD76" s="107">
        <f t="shared" si="8"/>
        <v>74</v>
      </c>
    </row>
    <row r="77" spans="1:30" ht="16.5">
      <c r="A77" s="54"/>
      <c r="B77" s="55"/>
      <c r="C77" s="54"/>
      <c r="D77" s="54"/>
      <c r="E77" s="54"/>
      <c r="F77" s="117"/>
      <c r="G77" s="17"/>
      <c r="H77" s="16"/>
      <c r="I77" s="17"/>
      <c r="J77" s="37"/>
      <c r="K77" s="18"/>
      <c r="L77" s="37"/>
      <c r="M77" s="18"/>
      <c r="N77" s="37"/>
      <c r="O77" s="18"/>
      <c r="P77" s="89"/>
      <c r="Q77" s="90"/>
      <c r="R77" s="89"/>
      <c r="S77" s="90"/>
      <c r="T77" s="88"/>
      <c r="U77" s="18"/>
      <c r="V77" s="39"/>
      <c r="W77" s="18"/>
      <c r="X77" s="39"/>
      <c r="Y77" s="17"/>
      <c r="Z77" s="16"/>
      <c r="AA77" s="17"/>
      <c r="AB77" s="106">
        <f t="shared" si="6"/>
        <v>0</v>
      </c>
      <c r="AC77" s="18">
        <f t="shared" si="7"/>
        <v>0</v>
      </c>
      <c r="AD77" s="107">
        <f t="shared" si="8"/>
        <v>75</v>
      </c>
    </row>
    <row r="78" spans="1:30" ht="16.5">
      <c r="A78" s="54"/>
      <c r="B78" s="55"/>
      <c r="C78" s="54"/>
      <c r="D78" s="54"/>
      <c r="E78" s="54"/>
      <c r="F78" s="117"/>
      <c r="G78" s="17"/>
      <c r="H78" s="16"/>
      <c r="I78" s="17"/>
      <c r="J78" s="37"/>
      <c r="K78" s="18"/>
      <c r="L78" s="37"/>
      <c r="M78" s="18"/>
      <c r="N78" s="37"/>
      <c r="O78" s="18"/>
      <c r="P78" s="89"/>
      <c r="Q78" s="90"/>
      <c r="R78" s="89"/>
      <c r="S78" s="90"/>
      <c r="T78" s="88"/>
      <c r="U78" s="18"/>
      <c r="V78" s="39"/>
      <c r="W78" s="18"/>
      <c r="X78" s="39"/>
      <c r="Y78" s="17"/>
      <c r="Z78" s="16"/>
      <c r="AA78" s="17"/>
      <c r="AB78" s="106">
        <f t="shared" si="6"/>
        <v>0</v>
      </c>
      <c r="AC78" s="18">
        <f t="shared" si="7"/>
        <v>0</v>
      </c>
      <c r="AD78" s="107">
        <f t="shared" si="8"/>
        <v>76</v>
      </c>
    </row>
    <row r="79" spans="1:30" ht="16.5">
      <c r="A79" s="54"/>
      <c r="B79" s="55"/>
      <c r="C79" s="54"/>
      <c r="D79" s="54"/>
      <c r="E79" s="54"/>
      <c r="F79" s="117"/>
      <c r="G79" s="17"/>
      <c r="H79" s="16"/>
      <c r="I79" s="17"/>
      <c r="J79" s="37"/>
      <c r="K79" s="18"/>
      <c r="L79" s="37"/>
      <c r="M79" s="18"/>
      <c r="N79" s="37"/>
      <c r="O79" s="18"/>
      <c r="P79" s="89"/>
      <c r="Q79" s="90"/>
      <c r="R79" s="89"/>
      <c r="S79" s="90"/>
      <c r="T79" s="88"/>
      <c r="U79" s="18"/>
      <c r="V79" s="39"/>
      <c r="W79" s="18"/>
      <c r="X79" s="39"/>
      <c r="Y79" s="17"/>
      <c r="Z79" s="16"/>
      <c r="AA79" s="17"/>
      <c r="AB79" s="106">
        <f t="shared" si="6"/>
        <v>0</v>
      </c>
      <c r="AC79" s="18">
        <f t="shared" si="7"/>
        <v>0</v>
      </c>
      <c r="AD79" s="107">
        <f t="shared" si="8"/>
        <v>77</v>
      </c>
    </row>
    <row r="80" spans="1:30" ht="16.5">
      <c r="A80" s="54"/>
      <c r="B80" s="55"/>
      <c r="C80" s="54"/>
      <c r="D80" s="54"/>
      <c r="E80" s="54"/>
      <c r="F80" s="117"/>
      <c r="G80" s="17"/>
      <c r="H80" s="16"/>
      <c r="I80" s="17"/>
      <c r="J80" s="37"/>
      <c r="K80" s="18"/>
      <c r="L80" s="37"/>
      <c r="M80" s="18"/>
      <c r="N80" s="37"/>
      <c r="O80" s="18"/>
      <c r="P80" s="89"/>
      <c r="Q80" s="90"/>
      <c r="R80" s="89"/>
      <c r="S80" s="90"/>
      <c r="T80" s="88"/>
      <c r="U80" s="18"/>
      <c r="V80" s="39"/>
      <c r="W80" s="18"/>
      <c r="X80" s="39"/>
      <c r="Y80" s="17"/>
      <c r="Z80" s="16"/>
      <c r="AA80" s="17"/>
      <c r="AB80" s="106">
        <f t="shared" si="6"/>
        <v>0</v>
      </c>
      <c r="AC80" s="18">
        <f t="shared" si="7"/>
        <v>0</v>
      </c>
      <c r="AD80" s="107">
        <f t="shared" si="8"/>
        <v>78</v>
      </c>
    </row>
    <row r="81" spans="1:30" ht="16.5">
      <c r="A81" s="54"/>
      <c r="B81" s="55"/>
      <c r="C81" s="54"/>
      <c r="D81" s="54"/>
      <c r="E81" s="54"/>
      <c r="F81" s="117"/>
      <c r="G81" s="17"/>
      <c r="H81" s="16"/>
      <c r="I81" s="17"/>
      <c r="J81" s="37"/>
      <c r="K81" s="18"/>
      <c r="L81" s="37"/>
      <c r="M81" s="18"/>
      <c r="N81" s="37"/>
      <c r="O81" s="18"/>
      <c r="P81" s="89"/>
      <c r="Q81" s="90"/>
      <c r="R81" s="89"/>
      <c r="S81" s="90"/>
      <c r="T81" s="88"/>
      <c r="U81" s="18"/>
      <c r="V81" s="39"/>
      <c r="W81" s="18"/>
      <c r="X81" s="39"/>
      <c r="Y81" s="17"/>
      <c r="Z81" s="16"/>
      <c r="AA81" s="17"/>
      <c r="AB81" s="106">
        <f t="shared" si="6"/>
        <v>0</v>
      </c>
      <c r="AC81" s="18">
        <f t="shared" si="7"/>
        <v>0</v>
      </c>
      <c r="AD81" s="107">
        <f t="shared" si="8"/>
        <v>79</v>
      </c>
    </row>
    <row r="82" spans="1:30" ht="16.5">
      <c r="A82" s="54"/>
      <c r="B82" s="55"/>
      <c r="C82" s="54"/>
      <c r="D82" s="54"/>
      <c r="E82" s="54"/>
      <c r="F82" s="117"/>
      <c r="G82" s="17"/>
      <c r="H82" s="16"/>
      <c r="I82" s="17"/>
      <c r="J82" s="37"/>
      <c r="K82" s="18"/>
      <c r="L82" s="37"/>
      <c r="M82" s="18"/>
      <c r="N82" s="37"/>
      <c r="O82" s="18"/>
      <c r="P82" s="89"/>
      <c r="Q82" s="90"/>
      <c r="R82" s="89"/>
      <c r="S82" s="90"/>
      <c r="T82" s="88"/>
      <c r="U82" s="18"/>
      <c r="V82" s="39"/>
      <c r="W82" s="18"/>
      <c r="X82" s="39"/>
      <c r="Y82" s="17"/>
      <c r="Z82" s="16"/>
      <c r="AA82" s="17"/>
      <c r="AB82" s="106">
        <f t="shared" si="6"/>
        <v>0</v>
      </c>
      <c r="AC82" s="18">
        <f t="shared" si="7"/>
        <v>0</v>
      </c>
      <c r="AD82" s="107">
        <f t="shared" si="8"/>
        <v>80</v>
      </c>
    </row>
    <row r="83" spans="1:30" ht="16.5">
      <c r="A83" s="54"/>
      <c r="B83" s="55"/>
      <c r="C83" s="54"/>
      <c r="D83" s="54"/>
      <c r="E83" s="54"/>
      <c r="F83" s="117"/>
      <c r="G83" s="17"/>
      <c r="H83" s="16"/>
      <c r="I83" s="17"/>
      <c r="J83" s="37"/>
      <c r="K83" s="18"/>
      <c r="L83" s="37"/>
      <c r="M83" s="18"/>
      <c r="N83" s="37"/>
      <c r="O83" s="18"/>
      <c r="P83" s="89"/>
      <c r="Q83" s="90"/>
      <c r="R83" s="89"/>
      <c r="S83" s="90"/>
      <c r="T83" s="88"/>
      <c r="U83" s="18"/>
      <c r="V83" s="39"/>
      <c r="W83" s="18"/>
      <c r="X83" s="39"/>
      <c r="Y83" s="17"/>
      <c r="Z83" s="16"/>
      <c r="AA83" s="17"/>
      <c r="AB83" s="106">
        <f t="shared" si="6"/>
        <v>0</v>
      </c>
      <c r="AC83" s="18">
        <f t="shared" si="7"/>
        <v>0</v>
      </c>
      <c r="AD83" s="107">
        <f t="shared" si="8"/>
        <v>81</v>
      </c>
    </row>
    <row r="84" spans="1:30" ht="16.5">
      <c r="A84" s="54"/>
      <c r="B84" s="55"/>
      <c r="C84" s="54"/>
      <c r="D84" s="54"/>
      <c r="E84" s="54"/>
      <c r="F84" s="117"/>
      <c r="G84" s="17"/>
      <c r="H84" s="16"/>
      <c r="I84" s="17"/>
      <c r="J84" s="37"/>
      <c r="K84" s="18"/>
      <c r="L84" s="37"/>
      <c r="M84" s="18"/>
      <c r="N84" s="37"/>
      <c r="O84" s="18"/>
      <c r="P84" s="89"/>
      <c r="Q84" s="90"/>
      <c r="R84" s="89"/>
      <c r="S84" s="90"/>
      <c r="T84" s="88"/>
      <c r="U84" s="18"/>
      <c r="V84" s="39"/>
      <c r="W84" s="18"/>
      <c r="X84" s="39"/>
      <c r="Y84" s="17"/>
      <c r="Z84" s="16"/>
      <c r="AA84" s="17"/>
      <c r="AB84" s="106">
        <f t="shared" si="6"/>
        <v>0</v>
      </c>
      <c r="AC84" s="18">
        <f t="shared" si="7"/>
        <v>0</v>
      </c>
      <c r="AD84" s="107">
        <f t="shared" si="8"/>
        <v>82</v>
      </c>
    </row>
    <row r="85" spans="1:30" ht="16.5">
      <c r="A85" s="54"/>
      <c r="B85" s="55"/>
      <c r="C85" s="54"/>
      <c r="D85" s="54"/>
      <c r="E85" s="54"/>
      <c r="F85" s="117"/>
      <c r="G85" s="17"/>
      <c r="H85" s="16"/>
      <c r="I85" s="17"/>
      <c r="J85" s="37"/>
      <c r="K85" s="18"/>
      <c r="L85" s="37"/>
      <c r="M85" s="18"/>
      <c r="N85" s="37"/>
      <c r="O85" s="18"/>
      <c r="P85" s="89"/>
      <c r="Q85" s="90"/>
      <c r="R85" s="89"/>
      <c r="S85" s="90"/>
      <c r="T85" s="88"/>
      <c r="U85" s="18"/>
      <c r="V85" s="39"/>
      <c r="W85" s="18"/>
      <c r="X85" s="39"/>
      <c r="Y85" s="17"/>
      <c r="Z85" s="16"/>
      <c r="AA85" s="17"/>
      <c r="AB85" s="106">
        <f t="shared" ref="AB85:AB106" si="9">G85+I85+K85+M85+O85+Q85+S85+AA85+U85+W85+Y85</f>
        <v>0</v>
      </c>
      <c r="AC85" s="18">
        <f t="shared" ref="AC85:AC106" si="10">G85+I85+K85+M85+O85+Q85+S85+AA85+U85+W85+Y85</f>
        <v>0</v>
      </c>
      <c r="AD85" s="107">
        <f t="shared" si="8"/>
        <v>83</v>
      </c>
    </row>
    <row r="86" spans="1:30" ht="16.5">
      <c r="A86" s="54"/>
      <c r="B86" s="55"/>
      <c r="C86" s="54"/>
      <c r="D86" s="54"/>
      <c r="E86" s="54"/>
      <c r="F86" s="117"/>
      <c r="G86" s="17"/>
      <c r="H86" s="16"/>
      <c r="I86" s="17"/>
      <c r="J86" s="37"/>
      <c r="K86" s="18"/>
      <c r="L86" s="37"/>
      <c r="M86" s="18"/>
      <c r="N86" s="37"/>
      <c r="O86" s="18"/>
      <c r="P86" s="89"/>
      <c r="Q86" s="90"/>
      <c r="R86" s="89"/>
      <c r="S86" s="90"/>
      <c r="T86" s="88"/>
      <c r="U86" s="18"/>
      <c r="V86" s="39"/>
      <c r="W86" s="18"/>
      <c r="X86" s="39"/>
      <c r="Y86" s="17"/>
      <c r="Z86" s="16"/>
      <c r="AA86" s="17"/>
      <c r="AB86" s="106">
        <f t="shared" si="9"/>
        <v>0</v>
      </c>
      <c r="AC86" s="18">
        <f t="shared" si="10"/>
        <v>0</v>
      </c>
      <c r="AD86" s="107">
        <f t="shared" si="8"/>
        <v>84</v>
      </c>
    </row>
    <row r="87" spans="1:30" ht="16.5">
      <c r="A87" s="54"/>
      <c r="B87" s="55"/>
      <c r="C87" s="54"/>
      <c r="D87" s="54"/>
      <c r="E87" s="54"/>
      <c r="F87" s="117"/>
      <c r="G87" s="17"/>
      <c r="H87" s="16"/>
      <c r="I87" s="17"/>
      <c r="J87" s="37"/>
      <c r="K87" s="18"/>
      <c r="L87" s="37"/>
      <c r="M87" s="18"/>
      <c r="N87" s="37"/>
      <c r="O87" s="18"/>
      <c r="P87" s="89"/>
      <c r="Q87" s="90"/>
      <c r="R87" s="89"/>
      <c r="S87" s="90"/>
      <c r="T87" s="88"/>
      <c r="U87" s="18"/>
      <c r="V87" s="39"/>
      <c r="W87" s="18"/>
      <c r="X87" s="39"/>
      <c r="Y87" s="17"/>
      <c r="Z87" s="16"/>
      <c r="AA87" s="17"/>
      <c r="AB87" s="106">
        <f t="shared" si="9"/>
        <v>0</v>
      </c>
      <c r="AC87" s="18">
        <f t="shared" si="10"/>
        <v>0</v>
      </c>
      <c r="AD87" s="107">
        <f t="shared" si="8"/>
        <v>85</v>
      </c>
    </row>
    <row r="88" spans="1:30" ht="16.5">
      <c r="A88" s="54"/>
      <c r="B88" s="55"/>
      <c r="C88" s="54"/>
      <c r="D88" s="54"/>
      <c r="E88" s="54"/>
      <c r="F88" s="117"/>
      <c r="G88" s="17"/>
      <c r="H88" s="16"/>
      <c r="I88" s="17"/>
      <c r="J88" s="37"/>
      <c r="K88" s="18"/>
      <c r="L88" s="37"/>
      <c r="M88" s="18"/>
      <c r="N88" s="37"/>
      <c r="O88" s="18"/>
      <c r="P88" s="89"/>
      <c r="Q88" s="90"/>
      <c r="R88" s="89"/>
      <c r="S88" s="90"/>
      <c r="T88" s="88"/>
      <c r="U88" s="18"/>
      <c r="V88" s="39"/>
      <c r="W88" s="18"/>
      <c r="X88" s="39"/>
      <c r="Y88" s="17"/>
      <c r="Z88" s="16"/>
      <c r="AA88" s="17"/>
      <c r="AB88" s="106">
        <f t="shared" si="9"/>
        <v>0</v>
      </c>
      <c r="AC88" s="18">
        <f t="shared" si="10"/>
        <v>0</v>
      </c>
      <c r="AD88" s="107">
        <f t="shared" si="8"/>
        <v>86</v>
      </c>
    </row>
    <row r="89" spans="1:30" ht="16.5">
      <c r="A89" s="54"/>
      <c r="B89" s="55"/>
      <c r="C89" s="54"/>
      <c r="D89" s="54"/>
      <c r="E89" s="54"/>
      <c r="F89" s="117"/>
      <c r="G89" s="17"/>
      <c r="H89" s="16"/>
      <c r="I89" s="17"/>
      <c r="J89" s="37"/>
      <c r="K89" s="18"/>
      <c r="L89" s="37"/>
      <c r="M89" s="18"/>
      <c r="N89" s="37"/>
      <c r="O89" s="18"/>
      <c r="P89" s="89"/>
      <c r="Q89" s="90"/>
      <c r="R89" s="89"/>
      <c r="S89" s="90"/>
      <c r="T89" s="88"/>
      <c r="U89" s="18"/>
      <c r="V89" s="39"/>
      <c r="W89" s="18"/>
      <c r="X89" s="39"/>
      <c r="Y89" s="17"/>
      <c r="Z89" s="16"/>
      <c r="AA89" s="17"/>
      <c r="AB89" s="106">
        <f t="shared" si="9"/>
        <v>0</v>
      </c>
      <c r="AC89" s="18">
        <f t="shared" si="10"/>
        <v>0</v>
      </c>
      <c r="AD89" s="107">
        <f t="shared" si="8"/>
        <v>87</v>
      </c>
    </row>
    <row r="90" spans="1:30" ht="16.5">
      <c r="A90" s="54"/>
      <c r="B90" s="55"/>
      <c r="C90" s="54"/>
      <c r="D90" s="54"/>
      <c r="E90" s="54"/>
      <c r="F90" s="117"/>
      <c r="G90" s="17"/>
      <c r="H90" s="16"/>
      <c r="I90" s="17"/>
      <c r="J90" s="37"/>
      <c r="K90" s="18"/>
      <c r="L90" s="37"/>
      <c r="M90" s="18"/>
      <c r="N90" s="37"/>
      <c r="O90" s="18"/>
      <c r="P90" s="89"/>
      <c r="Q90" s="90"/>
      <c r="R90" s="89"/>
      <c r="S90" s="90"/>
      <c r="T90" s="88"/>
      <c r="U90" s="18"/>
      <c r="V90" s="39"/>
      <c r="W90" s="18"/>
      <c r="X90" s="39"/>
      <c r="Y90" s="17"/>
      <c r="Z90" s="16"/>
      <c r="AA90" s="17"/>
      <c r="AB90" s="106">
        <f t="shared" si="9"/>
        <v>0</v>
      </c>
      <c r="AC90" s="18">
        <f t="shared" si="10"/>
        <v>0</v>
      </c>
      <c r="AD90" s="107">
        <f t="shared" si="8"/>
        <v>88</v>
      </c>
    </row>
    <row r="91" spans="1:30" ht="16.5">
      <c r="A91" s="54"/>
      <c r="B91" s="55"/>
      <c r="C91" s="54"/>
      <c r="D91" s="54"/>
      <c r="E91" s="54"/>
      <c r="F91" s="117"/>
      <c r="G91" s="17"/>
      <c r="H91" s="16"/>
      <c r="I91" s="17"/>
      <c r="J91" s="37"/>
      <c r="K91" s="18"/>
      <c r="L91" s="37"/>
      <c r="M91" s="18"/>
      <c r="N91" s="37"/>
      <c r="O91" s="18"/>
      <c r="P91" s="89"/>
      <c r="Q91" s="90"/>
      <c r="R91" s="89"/>
      <c r="S91" s="90"/>
      <c r="T91" s="88"/>
      <c r="U91" s="18"/>
      <c r="V91" s="39"/>
      <c r="W91" s="18"/>
      <c r="X91" s="39"/>
      <c r="Y91" s="17"/>
      <c r="Z91" s="16"/>
      <c r="AA91" s="17"/>
      <c r="AB91" s="106">
        <f t="shared" si="9"/>
        <v>0</v>
      </c>
      <c r="AC91" s="18">
        <f t="shared" si="10"/>
        <v>0</v>
      </c>
      <c r="AD91" s="107">
        <f t="shared" si="8"/>
        <v>89</v>
      </c>
    </row>
    <row r="92" spans="1:30" ht="16.5">
      <c r="A92" s="54"/>
      <c r="B92" s="55"/>
      <c r="C92" s="54"/>
      <c r="D92" s="54"/>
      <c r="E92" s="54"/>
      <c r="F92" s="117"/>
      <c r="G92" s="17"/>
      <c r="H92" s="16"/>
      <c r="I92" s="17"/>
      <c r="J92" s="37"/>
      <c r="K92" s="18"/>
      <c r="L92" s="37"/>
      <c r="M92" s="18"/>
      <c r="N92" s="37"/>
      <c r="O92" s="18"/>
      <c r="P92" s="89"/>
      <c r="Q92" s="90"/>
      <c r="R92" s="89"/>
      <c r="S92" s="90"/>
      <c r="T92" s="88"/>
      <c r="U92" s="18"/>
      <c r="V92" s="39"/>
      <c r="W92" s="18"/>
      <c r="X92" s="39"/>
      <c r="Y92" s="17"/>
      <c r="Z92" s="16"/>
      <c r="AA92" s="17"/>
      <c r="AB92" s="106">
        <f t="shared" si="9"/>
        <v>0</v>
      </c>
      <c r="AC92" s="18">
        <f t="shared" si="10"/>
        <v>0</v>
      </c>
      <c r="AD92" s="107">
        <f t="shared" si="8"/>
        <v>90</v>
      </c>
    </row>
    <row r="93" spans="1:30" ht="16.5">
      <c r="A93" s="54"/>
      <c r="B93" s="55"/>
      <c r="C93" s="54"/>
      <c r="D93" s="54"/>
      <c r="E93" s="54"/>
      <c r="F93" s="117"/>
      <c r="G93" s="17"/>
      <c r="H93" s="16"/>
      <c r="I93" s="17"/>
      <c r="J93" s="37"/>
      <c r="K93" s="18"/>
      <c r="L93" s="37"/>
      <c r="M93" s="18"/>
      <c r="N93" s="37"/>
      <c r="O93" s="18"/>
      <c r="P93" s="89"/>
      <c r="Q93" s="90"/>
      <c r="R93" s="89"/>
      <c r="S93" s="90"/>
      <c r="T93" s="88"/>
      <c r="U93" s="18"/>
      <c r="V93" s="39"/>
      <c r="W93" s="18"/>
      <c r="X93" s="39"/>
      <c r="Y93" s="17"/>
      <c r="Z93" s="16"/>
      <c r="AA93" s="17"/>
      <c r="AB93" s="106">
        <f t="shared" si="9"/>
        <v>0</v>
      </c>
      <c r="AC93" s="18">
        <f t="shared" si="10"/>
        <v>0</v>
      </c>
      <c r="AD93" s="107">
        <f t="shared" si="8"/>
        <v>91</v>
      </c>
    </row>
    <row r="94" spans="1:30" ht="16.5">
      <c r="A94" s="54"/>
      <c r="B94" s="55"/>
      <c r="C94" s="54"/>
      <c r="D94" s="54"/>
      <c r="E94" s="54"/>
      <c r="F94" s="117"/>
      <c r="G94" s="17"/>
      <c r="H94" s="16"/>
      <c r="I94" s="17"/>
      <c r="J94" s="37"/>
      <c r="K94" s="18"/>
      <c r="L94" s="37"/>
      <c r="M94" s="18"/>
      <c r="N94" s="37"/>
      <c r="O94" s="18"/>
      <c r="P94" s="89"/>
      <c r="Q94" s="90"/>
      <c r="R94" s="89"/>
      <c r="S94" s="90"/>
      <c r="T94" s="88"/>
      <c r="U94" s="18"/>
      <c r="V94" s="39"/>
      <c r="W94" s="18"/>
      <c r="X94" s="39"/>
      <c r="Y94" s="17"/>
      <c r="Z94" s="16"/>
      <c r="AA94" s="17"/>
      <c r="AB94" s="106">
        <f t="shared" si="9"/>
        <v>0</v>
      </c>
      <c r="AC94" s="18">
        <f t="shared" si="10"/>
        <v>0</v>
      </c>
      <c r="AD94" s="107">
        <f t="shared" si="8"/>
        <v>92</v>
      </c>
    </row>
    <row r="95" spans="1:30" ht="16.5">
      <c r="A95" s="54"/>
      <c r="B95" s="55"/>
      <c r="C95" s="54"/>
      <c r="D95" s="54"/>
      <c r="E95" s="54"/>
      <c r="F95" s="117"/>
      <c r="G95" s="17"/>
      <c r="H95" s="16"/>
      <c r="I95" s="17"/>
      <c r="J95" s="37"/>
      <c r="K95" s="18"/>
      <c r="L95" s="37"/>
      <c r="M95" s="18"/>
      <c r="N95" s="37"/>
      <c r="O95" s="18"/>
      <c r="P95" s="89"/>
      <c r="Q95" s="90"/>
      <c r="R95" s="89"/>
      <c r="S95" s="90"/>
      <c r="T95" s="88"/>
      <c r="U95" s="18"/>
      <c r="V95" s="39"/>
      <c r="W95" s="18"/>
      <c r="X95" s="39"/>
      <c r="Y95" s="17"/>
      <c r="Z95" s="16"/>
      <c r="AA95" s="17"/>
      <c r="AB95" s="106">
        <f t="shared" si="9"/>
        <v>0</v>
      </c>
      <c r="AC95" s="18">
        <f t="shared" si="10"/>
        <v>0</v>
      </c>
      <c r="AD95" s="107">
        <f t="shared" si="8"/>
        <v>93</v>
      </c>
    </row>
    <row r="96" spans="1:30" ht="16.5">
      <c r="A96" s="54"/>
      <c r="B96" s="55"/>
      <c r="C96" s="54"/>
      <c r="D96" s="54"/>
      <c r="E96" s="54"/>
      <c r="F96" s="117"/>
      <c r="G96" s="17"/>
      <c r="H96" s="16"/>
      <c r="I96" s="17"/>
      <c r="J96" s="37"/>
      <c r="K96" s="18"/>
      <c r="L96" s="37"/>
      <c r="M96" s="18"/>
      <c r="N96" s="37"/>
      <c r="O96" s="18"/>
      <c r="P96" s="89"/>
      <c r="Q96" s="90"/>
      <c r="R96" s="89"/>
      <c r="S96" s="90"/>
      <c r="T96" s="88"/>
      <c r="U96" s="18"/>
      <c r="V96" s="39"/>
      <c r="W96" s="18"/>
      <c r="X96" s="39"/>
      <c r="Y96" s="17"/>
      <c r="Z96" s="16"/>
      <c r="AA96" s="17"/>
      <c r="AB96" s="106">
        <f t="shared" si="9"/>
        <v>0</v>
      </c>
      <c r="AC96" s="18">
        <f t="shared" si="10"/>
        <v>0</v>
      </c>
      <c r="AD96" s="107">
        <f t="shared" si="8"/>
        <v>94</v>
      </c>
    </row>
    <row r="97" spans="1:30" ht="16.5">
      <c r="A97" s="54"/>
      <c r="B97" s="55"/>
      <c r="C97" s="54"/>
      <c r="D97" s="54"/>
      <c r="E97" s="54"/>
      <c r="F97" s="117"/>
      <c r="G97" s="17"/>
      <c r="H97" s="16"/>
      <c r="I97" s="17"/>
      <c r="J97" s="37"/>
      <c r="K97" s="18"/>
      <c r="L97" s="37"/>
      <c r="M97" s="18"/>
      <c r="N97" s="37"/>
      <c r="O97" s="18"/>
      <c r="P97" s="89"/>
      <c r="Q97" s="90"/>
      <c r="R97" s="89"/>
      <c r="S97" s="90"/>
      <c r="T97" s="88"/>
      <c r="U97" s="18"/>
      <c r="V97" s="39"/>
      <c r="W97" s="18"/>
      <c r="X97" s="39"/>
      <c r="Y97" s="17"/>
      <c r="Z97" s="16"/>
      <c r="AA97" s="17"/>
      <c r="AB97" s="106">
        <f t="shared" si="9"/>
        <v>0</v>
      </c>
      <c r="AC97" s="18">
        <f t="shared" si="10"/>
        <v>0</v>
      </c>
      <c r="AD97" s="107">
        <f t="shared" si="8"/>
        <v>95</v>
      </c>
    </row>
    <row r="98" spans="1:30" ht="16.5">
      <c r="A98" s="54"/>
      <c r="B98" s="55"/>
      <c r="C98" s="54"/>
      <c r="D98" s="54"/>
      <c r="E98" s="54"/>
      <c r="F98" s="117"/>
      <c r="G98" s="17"/>
      <c r="H98" s="16"/>
      <c r="I98" s="17"/>
      <c r="J98" s="37"/>
      <c r="K98" s="18"/>
      <c r="L98" s="37"/>
      <c r="M98" s="18"/>
      <c r="N98" s="37"/>
      <c r="O98" s="18"/>
      <c r="P98" s="89"/>
      <c r="Q98" s="90"/>
      <c r="R98" s="89"/>
      <c r="S98" s="90"/>
      <c r="T98" s="88"/>
      <c r="U98" s="18"/>
      <c r="V98" s="39"/>
      <c r="W98" s="18"/>
      <c r="X98" s="39"/>
      <c r="Y98" s="17"/>
      <c r="Z98" s="16"/>
      <c r="AA98" s="17"/>
      <c r="AB98" s="106">
        <f t="shared" si="9"/>
        <v>0</v>
      </c>
      <c r="AC98" s="18">
        <f t="shared" si="10"/>
        <v>0</v>
      </c>
      <c r="AD98" s="107">
        <f t="shared" si="8"/>
        <v>96</v>
      </c>
    </row>
    <row r="99" spans="1:30" ht="16.5">
      <c r="A99" s="54"/>
      <c r="B99" s="55"/>
      <c r="C99" s="54"/>
      <c r="D99" s="54"/>
      <c r="E99" s="54"/>
      <c r="F99" s="117"/>
      <c r="G99" s="17"/>
      <c r="H99" s="16"/>
      <c r="I99" s="17"/>
      <c r="J99" s="37"/>
      <c r="K99" s="18"/>
      <c r="L99" s="37"/>
      <c r="M99" s="18"/>
      <c r="N99" s="37"/>
      <c r="O99" s="18"/>
      <c r="P99" s="89"/>
      <c r="Q99" s="90"/>
      <c r="R99" s="89"/>
      <c r="S99" s="90"/>
      <c r="T99" s="88"/>
      <c r="U99" s="18"/>
      <c r="V99" s="39"/>
      <c r="W99" s="18"/>
      <c r="X99" s="39"/>
      <c r="Y99" s="17"/>
      <c r="Z99" s="16"/>
      <c r="AA99" s="17"/>
      <c r="AB99" s="106">
        <f t="shared" si="9"/>
        <v>0</v>
      </c>
      <c r="AC99" s="18">
        <f t="shared" si="10"/>
        <v>0</v>
      </c>
      <c r="AD99" s="107">
        <f t="shared" si="8"/>
        <v>97</v>
      </c>
    </row>
    <row r="100" spans="1:30" ht="16.5">
      <c r="A100" s="54"/>
      <c r="B100" s="55"/>
      <c r="C100" s="54"/>
      <c r="D100" s="54"/>
      <c r="E100" s="54"/>
      <c r="F100" s="117"/>
      <c r="G100" s="17"/>
      <c r="H100" s="16"/>
      <c r="I100" s="17"/>
      <c r="J100" s="37"/>
      <c r="K100" s="18"/>
      <c r="L100" s="37"/>
      <c r="M100" s="18"/>
      <c r="N100" s="37"/>
      <c r="O100" s="18"/>
      <c r="P100" s="89"/>
      <c r="Q100" s="90"/>
      <c r="R100" s="89"/>
      <c r="S100" s="90"/>
      <c r="T100" s="88"/>
      <c r="U100" s="18"/>
      <c r="V100" s="39"/>
      <c r="W100" s="18"/>
      <c r="X100" s="39"/>
      <c r="Y100" s="17"/>
      <c r="Z100" s="16"/>
      <c r="AA100" s="17"/>
      <c r="AB100" s="106">
        <f t="shared" si="9"/>
        <v>0</v>
      </c>
      <c r="AC100" s="18">
        <f t="shared" si="10"/>
        <v>0</v>
      </c>
      <c r="AD100" s="107">
        <f t="shared" ref="AD100:AD106" si="11">AD99+1</f>
        <v>98</v>
      </c>
    </row>
    <row r="101" spans="1:30" ht="16.5">
      <c r="A101" s="54"/>
      <c r="B101" s="55"/>
      <c r="C101" s="54"/>
      <c r="D101" s="54"/>
      <c r="E101" s="54"/>
      <c r="F101" s="117"/>
      <c r="G101" s="17"/>
      <c r="H101" s="16"/>
      <c r="I101" s="17"/>
      <c r="J101" s="37"/>
      <c r="K101" s="18"/>
      <c r="L101" s="37"/>
      <c r="M101" s="18"/>
      <c r="N101" s="37"/>
      <c r="O101" s="18"/>
      <c r="P101" s="89"/>
      <c r="Q101" s="90"/>
      <c r="R101" s="89"/>
      <c r="S101" s="90"/>
      <c r="T101" s="88"/>
      <c r="U101" s="18"/>
      <c r="V101" s="39"/>
      <c r="W101" s="18"/>
      <c r="X101" s="39"/>
      <c r="Y101" s="17"/>
      <c r="Z101" s="16"/>
      <c r="AA101" s="17"/>
      <c r="AB101" s="106">
        <f t="shared" si="9"/>
        <v>0</v>
      </c>
      <c r="AC101" s="18">
        <f t="shared" si="10"/>
        <v>0</v>
      </c>
      <c r="AD101" s="107">
        <f t="shared" si="11"/>
        <v>99</v>
      </c>
    </row>
    <row r="102" spans="1:30" ht="16.5">
      <c r="A102" s="54"/>
      <c r="B102" s="55"/>
      <c r="C102" s="54"/>
      <c r="D102" s="54"/>
      <c r="E102" s="54"/>
      <c r="F102" s="117"/>
      <c r="G102" s="17"/>
      <c r="H102" s="16"/>
      <c r="I102" s="17"/>
      <c r="J102" s="37"/>
      <c r="K102" s="18"/>
      <c r="L102" s="37"/>
      <c r="M102" s="18"/>
      <c r="N102" s="37"/>
      <c r="O102" s="18"/>
      <c r="P102" s="89"/>
      <c r="Q102" s="90"/>
      <c r="R102" s="89"/>
      <c r="S102" s="90"/>
      <c r="T102" s="88"/>
      <c r="U102" s="18"/>
      <c r="V102" s="39"/>
      <c r="W102" s="18"/>
      <c r="X102" s="39"/>
      <c r="Y102" s="17"/>
      <c r="Z102" s="16"/>
      <c r="AA102" s="17"/>
      <c r="AB102" s="106">
        <f t="shared" si="9"/>
        <v>0</v>
      </c>
      <c r="AC102" s="18">
        <f t="shared" si="10"/>
        <v>0</v>
      </c>
      <c r="AD102" s="107">
        <f t="shared" si="11"/>
        <v>100</v>
      </c>
    </row>
    <row r="103" spans="1:30" ht="16.5">
      <c r="A103" s="54"/>
      <c r="B103" s="55"/>
      <c r="C103" s="54"/>
      <c r="D103" s="54"/>
      <c r="E103" s="54"/>
      <c r="F103" s="117"/>
      <c r="G103" s="17"/>
      <c r="H103" s="16"/>
      <c r="I103" s="17"/>
      <c r="J103" s="37"/>
      <c r="K103" s="18"/>
      <c r="L103" s="37"/>
      <c r="M103" s="18"/>
      <c r="N103" s="37"/>
      <c r="O103" s="18"/>
      <c r="P103" s="89"/>
      <c r="Q103" s="90"/>
      <c r="R103" s="89"/>
      <c r="S103" s="90"/>
      <c r="T103" s="88"/>
      <c r="U103" s="18"/>
      <c r="V103" s="39"/>
      <c r="W103" s="18"/>
      <c r="X103" s="39"/>
      <c r="Y103" s="17"/>
      <c r="Z103" s="16"/>
      <c r="AA103" s="17"/>
      <c r="AB103" s="106">
        <f t="shared" si="9"/>
        <v>0</v>
      </c>
      <c r="AC103" s="18">
        <f t="shared" si="10"/>
        <v>0</v>
      </c>
      <c r="AD103" s="107">
        <f t="shared" si="11"/>
        <v>101</v>
      </c>
    </row>
    <row r="104" spans="1:30" ht="16.5">
      <c r="A104" s="54"/>
      <c r="B104" s="55"/>
      <c r="C104" s="54"/>
      <c r="D104" s="54"/>
      <c r="E104" s="54"/>
      <c r="F104" s="117"/>
      <c r="G104" s="17"/>
      <c r="H104" s="16"/>
      <c r="I104" s="17"/>
      <c r="J104" s="37"/>
      <c r="K104" s="18"/>
      <c r="L104" s="37"/>
      <c r="M104" s="18"/>
      <c r="N104" s="37"/>
      <c r="O104" s="18"/>
      <c r="P104" s="89"/>
      <c r="Q104" s="90"/>
      <c r="R104" s="89"/>
      <c r="S104" s="90"/>
      <c r="T104" s="88"/>
      <c r="U104" s="18"/>
      <c r="V104" s="39"/>
      <c r="W104" s="18"/>
      <c r="X104" s="39"/>
      <c r="Y104" s="17"/>
      <c r="Z104" s="16"/>
      <c r="AA104" s="17"/>
      <c r="AB104" s="106">
        <f t="shared" si="9"/>
        <v>0</v>
      </c>
      <c r="AC104" s="18">
        <f t="shared" si="10"/>
        <v>0</v>
      </c>
      <c r="AD104" s="107">
        <f t="shared" si="11"/>
        <v>102</v>
      </c>
    </row>
    <row r="105" spans="1:30" ht="16.5">
      <c r="A105" s="54"/>
      <c r="B105" s="55"/>
      <c r="C105" s="54"/>
      <c r="D105" s="54"/>
      <c r="E105" s="54"/>
      <c r="F105" s="117"/>
      <c r="G105" s="17"/>
      <c r="H105" s="16"/>
      <c r="I105" s="17"/>
      <c r="J105" s="37"/>
      <c r="K105" s="18"/>
      <c r="L105" s="37"/>
      <c r="M105" s="18"/>
      <c r="N105" s="37"/>
      <c r="O105" s="18"/>
      <c r="P105" s="89"/>
      <c r="Q105" s="90"/>
      <c r="R105" s="89"/>
      <c r="S105" s="90"/>
      <c r="T105" s="88"/>
      <c r="U105" s="18"/>
      <c r="V105" s="39"/>
      <c r="W105" s="18"/>
      <c r="X105" s="39"/>
      <c r="Y105" s="17"/>
      <c r="Z105" s="16"/>
      <c r="AA105" s="17"/>
      <c r="AB105" s="106">
        <f t="shared" si="9"/>
        <v>0</v>
      </c>
      <c r="AC105" s="18">
        <f t="shared" si="10"/>
        <v>0</v>
      </c>
      <c r="AD105" s="107">
        <f t="shared" si="11"/>
        <v>103</v>
      </c>
    </row>
    <row r="106" spans="1:30" ht="16.5">
      <c r="A106" s="54"/>
      <c r="B106" s="55"/>
      <c r="C106" s="54"/>
      <c r="D106" s="54"/>
      <c r="E106" s="54"/>
      <c r="F106" s="117"/>
      <c r="G106" s="17"/>
      <c r="H106" s="16"/>
      <c r="I106" s="17"/>
      <c r="J106" s="37"/>
      <c r="K106" s="18"/>
      <c r="L106" s="37"/>
      <c r="M106" s="18"/>
      <c r="N106" s="37"/>
      <c r="O106" s="18"/>
      <c r="P106" s="89"/>
      <c r="Q106" s="90"/>
      <c r="R106" s="89"/>
      <c r="S106" s="90"/>
      <c r="T106" s="88"/>
      <c r="U106" s="18"/>
      <c r="V106" s="39"/>
      <c r="W106" s="18"/>
      <c r="X106" s="39"/>
      <c r="Y106" s="17"/>
      <c r="Z106" s="16"/>
      <c r="AA106" s="17"/>
      <c r="AB106" s="106">
        <f t="shared" si="9"/>
        <v>0</v>
      </c>
      <c r="AC106" s="18">
        <f t="shared" si="10"/>
        <v>0</v>
      </c>
      <c r="AD106" s="107">
        <f t="shared" si="11"/>
        <v>104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D37:D106 C3:E8 A33:C33 C34:C106 E34:E106 D34 C18:E32">
    <cfRule type="expression" dxfId="247" priority="137" stopIfTrue="1">
      <formula>$I3="F"</formula>
    </cfRule>
    <cfRule type="expression" dxfId="246" priority="138" stopIfTrue="1">
      <formula>$I3="M"</formula>
    </cfRule>
  </conditionalFormatting>
  <conditionalFormatting sqref="D37:D106 C3:E8 A33:C33 C34:C106 E34:E106 D34 C17:E32">
    <cfRule type="expression" dxfId="245" priority="113" stopIfTrue="1">
      <formula>$J3="F"</formula>
    </cfRule>
    <cfRule type="expression" dxfId="244" priority="114" stopIfTrue="1">
      <formula>$J3="M"</formula>
    </cfRule>
  </conditionalFormatting>
  <conditionalFormatting sqref="E33">
    <cfRule type="expression" dxfId="243" priority="53" stopIfTrue="1">
      <formula>$I33="F"</formula>
    </cfRule>
    <cfRule type="expression" dxfId="242" priority="54" stopIfTrue="1">
      <formula>$I33="M"</formula>
    </cfRule>
  </conditionalFormatting>
  <conditionalFormatting sqref="E33">
    <cfRule type="expression" dxfId="241" priority="51" stopIfTrue="1">
      <formula>$J33="F"</formula>
    </cfRule>
    <cfRule type="expression" dxfId="240" priority="52" stopIfTrue="1">
      <formula>$J33="M"</formula>
    </cfRule>
  </conditionalFormatting>
  <conditionalFormatting sqref="C13:E13">
    <cfRule type="expression" dxfId="239" priority="47" stopIfTrue="1">
      <formula>$J13="F"</formula>
    </cfRule>
    <cfRule type="expression" dxfId="238" priority="48" stopIfTrue="1">
      <formula>$J13="M"</formula>
    </cfRule>
  </conditionalFormatting>
  <conditionalFormatting sqref="C14">
    <cfRule type="expression" dxfId="237" priority="39" stopIfTrue="1">
      <formula>$J14="F"</formula>
    </cfRule>
    <cfRule type="expression" dxfId="236" priority="40" stopIfTrue="1">
      <formula>$J14="M"</formula>
    </cfRule>
  </conditionalFormatting>
  <conditionalFormatting sqref="C14:D14">
    <cfRule type="expression" dxfId="235" priority="37" stopIfTrue="1">
      <formula>$J14="F"</formula>
    </cfRule>
    <cfRule type="expression" dxfId="234" priority="38" stopIfTrue="1">
      <formula>$J14="M"</formula>
    </cfRule>
  </conditionalFormatting>
  <conditionalFormatting sqref="E14">
    <cfRule type="expression" dxfId="233" priority="29" stopIfTrue="1">
      <formula>$J14="F"</formula>
    </cfRule>
    <cfRule type="expression" dxfId="232" priority="30" stopIfTrue="1">
      <formula>$J14="M"</formula>
    </cfRule>
  </conditionalFormatting>
  <conditionalFormatting sqref="C14">
    <cfRule type="expression" dxfId="231" priority="25" stopIfTrue="1">
      <formula>$J14="F"</formula>
    </cfRule>
    <cfRule type="expression" dxfId="230" priority="26" stopIfTrue="1">
      <formula>$J14="M"</formula>
    </cfRule>
  </conditionalFormatting>
  <conditionalFormatting sqref="C14:E14">
    <cfRule type="expression" dxfId="229" priority="23" stopIfTrue="1">
      <formula>$J14="F"</formula>
    </cfRule>
    <cfRule type="expression" dxfId="228" priority="24" stopIfTrue="1">
      <formula>$J14="M"</formula>
    </cfRule>
  </conditionalFormatting>
  <conditionalFormatting sqref="C15">
    <cfRule type="expression" dxfId="227" priority="15" stopIfTrue="1">
      <formula>$J15="F"</formula>
    </cfRule>
    <cfRule type="expression" dxfId="226" priority="16" stopIfTrue="1">
      <formula>$J15="M"</formula>
    </cfRule>
  </conditionalFormatting>
  <conditionalFormatting sqref="C15:D15">
    <cfRule type="expression" dxfId="225" priority="13" stopIfTrue="1">
      <formula>$J15="F"</formula>
    </cfRule>
    <cfRule type="expression" dxfId="224" priority="14" stopIfTrue="1">
      <formula>$J15="M"</formula>
    </cfRule>
  </conditionalFormatting>
  <conditionalFormatting sqref="E15">
    <cfRule type="expression" dxfId="223" priority="5" stopIfTrue="1">
      <formula>$J15="F"</formula>
    </cfRule>
    <cfRule type="expression" dxfId="222" priority="6" stopIfTrue="1">
      <formula>$J15="M"</formula>
    </cfRule>
  </conditionalFormatting>
  <conditionalFormatting sqref="C16:D16">
    <cfRule type="expression" dxfId="221" priority="1" stopIfTrue="1">
      <formula>$J16="F"</formula>
    </cfRule>
    <cfRule type="expression" dxfId="220" priority="2" stopIfTrue="1">
      <formula>$J16="M"</formula>
    </cfRule>
  </conditionalFormatting>
  <conditionalFormatting sqref="C17:E17 C13:E14 E14:E15 C14:D16">
    <cfRule type="expression" dxfId="219" priority="141" stopIfTrue="1">
      <formula>$I12="F"</formula>
    </cfRule>
    <cfRule type="expression" dxfId="218" priority="142" stopIfTrue="1">
      <formula>$I12="M"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69"/>
  <sheetViews>
    <sheetView topLeftCell="C1" zoomScale="90" zoomScaleNormal="90" workbookViewId="0">
      <pane ySplit="2" topLeftCell="A39" activePane="bottomLeft" state="frozen"/>
      <selection pane="bottomLeft" activeCell="C65" sqref="A65:IV65"/>
    </sheetView>
  </sheetViews>
  <sheetFormatPr baseColWidth="10" defaultRowHeight="15"/>
  <cols>
    <col min="1" max="1" width="25.42578125" style="77" bestFit="1" customWidth="1"/>
    <col min="2" max="2" width="14" style="77" bestFit="1" customWidth="1"/>
    <col min="3" max="3" width="20.28515625" style="77" bestFit="1" customWidth="1"/>
    <col min="4" max="4" width="10.85546875" style="77" bestFit="1" customWidth="1"/>
    <col min="5" max="5" width="32.140625" style="77" customWidth="1"/>
    <col min="6" max="6" width="4.140625" style="77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2" bestFit="1" customWidth="1"/>
    <col min="11" max="11" width="7.28515625" style="123" bestFit="1" customWidth="1"/>
    <col min="12" max="12" width="4.140625" style="77" bestFit="1" customWidth="1"/>
    <col min="13" max="13" width="7.28515625" style="77" bestFit="1" customWidth="1"/>
    <col min="14" max="14" width="4.140625" style="122" bestFit="1" customWidth="1"/>
    <col min="15" max="15" width="7.28515625" style="123" bestFit="1" customWidth="1"/>
    <col min="16" max="16" width="4.140625" style="121" bestFit="1" customWidth="1"/>
    <col min="17" max="17" width="7.28515625" style="121" bestFit="1" customWidth="1"/>
    <col min="18" max="18" width="4.140625" style="121" bestFit="1" customWidth="1"/>
    <col min="19" max="19" width="7.28515625" style="121" bestFit="1" customWidth="1"/>
    <col min="20" max="20" width="4.140625" style="122" bestFit="1" customWidth="1"/>
    <col min="21" max="21" width="7.28515625" style="123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77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334</v>
      </c>
      <c r="C1" s="228" t="s">
        <v>133</v>
      </c>
      <c r="D1" s="228"/>
      <c r="E1" s="229"/>
      <c r="F1" s="230">
        <v>42694</v>
      </c>
      <c r="G1" s="231"/>
      <c r="H1" s="230">
        <v>42715</v>
      </c>
      <c r="I1" s="231"/>
      <c r="J1" s="234">
        <v>42750</v>
      </c>
      <c r="K1" s="235"/>
      <c r="L1" s="234">
        <v>42771</v>
      </c>
      <c r="M1" s="235"/>
      <c r="N1" s="234">
        <v>42813</v>
      </c>
      <c r="O1" s="235"/>
      <c r="P1" s="238">
        <v>42827</v>
      </c>
      <c r="Q1" s="239"/>
      <c r="R1" s="238">
        <v>42856</v>
      </c>
      <c r="S1" s="238"/>
      <c r="T1" s="234">
        <v>42875</v>
      </c>
      <c r="U1" s="234"/>
      <c r="V1" s="234">
        <v>42896</v>
      </c>
      <c r="W1" s="235"/>
      <c r="X1" s="234">
        <v>42911</v>
      </c>
      <c r="Y1" s="235"/>
      <c r="Z1" s="230">
        <v>42629</v>
      </c>
      <c r="AA1" s="231"/>
      <c r="AB1" s="230" t="s">
        <v>4</v>
      </c>
      <c r="AC1" s="231"/>
      <c r="AD1" s="237"/>
      <c r="AE1" s="236" t="s">
        <v>336</v>
      </c>
    </row>
    <row r="2" spans="1:31" ht="33">
      <c r="A2" s="98" t="s">
        <v>138</v>
      </c>
      <c r="B2" s="98" t="s">
        <v>139</v>
      </c>
      <c r="C2" s="99" t="s">
        <v>0</v>
      </c>
      <c r="D2" s="99" t="s">
        <v>1</v>
      </c>
      <c r="E2" s="100" t="s">
        <v>2</v>
      </c>
      <c r="F2" s="102" t="s">
        <v>6</v>
      </c>
      <c r="G2" s="17" t="s">
        <v>91</v>
      </c>
      <c r="H2" s="102" t="s">
        <v>6</v>
      </c>
      <c r="I2" s="17" t="s">
        <v>91</v>
      </c>
      <c r="J2" s="102" t="s">
        <v>6</v>
      </c>
      <c r="K2" s="18" t="s">
        <v>91</v>
      </c>
      <c r="L2" s="104" t="s">
        <v>6</v>
      </c>
      <c r="M2" s="18" t="s">
        <v>91</v>
      </c>
      <c r="N2" s="102" t="s">
        <v>6</v>
      </c>
      <c r="O2" s="18" t="s">
        <v>91</v>
      </c>
      <c r="P2" s="105" t="s">
        <v>6</v>
      </c>
      <c r="Q2" s="90" t="s">
        <v>91</v>
      </c>
      <c r="R2" s="105" t="s">
        <v>6</v>
      </c>
      <c r="S2" s="90" t="s">
        <v>91</v>
      </c>
      <c r="T2" s="102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18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6.5">
      <c r="A3" s="115" t="s">
        <v>227</v>
      </c>
      <c r="B3" s="96" t="s">
        <v>581</v>
      </c>
      <c r="C3" s="115" t="s">
        <v>41</v>
      </c>
      <c r="D3" s="115" t="s">
        <v>38</v>
      </c>
      <c r="E3" s="115" t="s">
        <v>556</v>
      </c>
      <c r="F3" s="139">
        <v>1</v>
      </c>
      <c r="G3" s="47">
        <v>100</v>
      </c>
      <c r="H3" s="16">
        <v>1</v>
      </c>
      <c r="I3" s="17">
        <v>100</v>
      </c>
      <c r="J3" s="16">
        <v>1</v>
      </c>
      <c r="K3" s="18">
        <v>100</v>
      </c>
      <c r="L3" s="37">
        <v>1</v>
      </c>
      <c r="M3" s="18">
        <v>100</v>
      </c>
      <c r="N3" s="16"/>
      <c r="O3" s="18"/>
      <c r="P3" s="89"/>
      <c r="Q3" s="90"/>
      <c r="R3" s="89"/>
      <c r="S3" s="90"/>
      <c r="T3" s="39"/>
      <c r="U3" s="18"/>
      <c r="V3" s="39"/>
      <c r="W3" s="18"/>
      <c r="X3" s="39"/>
      <c r="Y3" s="17"/>
      <c r="Z3" s="16"/>
      <c r="AA3" s="17"/>
      <c r="AB3" s="106">
        <f t="shared" ref="AB3:AB34" si="0">G3+K3+M3+O3+Q3+S3+AA3+U3+W3+Y3+I3</f>
        <v>400</v>
      </c>
      <c r="AC3" s="18">
        <f t="shared" ref="AC3:AC34" si="1">G3+I3+K3+M3+O3+Q3+S3+AA3+U3+W3+Y3</f>
        <v>400</v>
      </c>
      <c r="AD3" s="107">
        <v>1</v>
      </c>
      <c r="AE3" s="77">
        <v>4</v>
      </c>
    </row>
    <row r="4" spans="1:31" ht="16.5">
      <c r="A4" s="115" t="s">
        <v>228</v>
      </c>
      <c r="B4" s="96" t="s">
        <v>582</v>
      </c>
      <c r="C4" s="115" t="s">
        <v>75</v>
      </c>
      <c r="D4" s="115" t="s">
        <v>45</v>
      </c>
      <c r="E4" s="115" t="s">
        <v>556</v>
      </c>
      <c r="F4" s="139">
        <v>1</v>
      </c>
      <c r="G4" s="47">
        <v>100</v>
      </c>
      <c r="H4" s="16">
        <v>2</v>
      </c>
      <c r="I4" s="17">
        <v>80</v>
      </c>
      <c r="J4" s="16">
        <v>4</v>
      </c>
      <c r="K4" s="18">
        <v>55</v>
      </c>
      <c r="L4" s="37">
        <v>1</v>
      </c>
      <c r="M4" s="18">
        <v>100</v>
      </c>
      <c r="N4" s="16"/>
      <c r="O4" s="18"/>
      <c r="P4" s="89"/>
      <c r="Q4" s="90"/>
      <c r="R4" s="89"/>
      <c r="S4" s="90"/>
      <c r="T4" s="39"/>
      <c r="U4" s="18"/>
      <c r="V4" s="39"/>
      <c r="W4" s="18"/>
      <c r="X4" s="39"/>
      <c r="Y4" s="17"/>
      <c r="Z4" s="16"/>
      <c r="AA4" s="17"/>
      <c r="AB4" s="106">
        <f t="shared" si="0"/>
        <v>335</v>
      </c>
      <c r="AC4" s="18">
        <f t="shared" si="1"/>
        <v>335</v>
      </c>
      <c r="AD4" s="107">
        <f t="shared" ref="AD4:AD35" si="2">AD3+1</f>
        <v>2</v>
      </c>
      <c r="AE4" s="77">
        <v>4</v>
      </c>
    </row>
    <row r="5" spans="1:31" ht="16.5">
      <c r="A5" s="115" t="s">
        <v>231</v>
      </c>
      <c r="B5" s="96" t="s">
        <v>591</v>
      </c>
      <c r="C5" s="115" t="s">
        <v>592</v>
      </c>
      <c r="D5" s="115" t="s">
        <v>272</v>
      </c>
      <c r="E5" s="115" t="s">
        <v>383</v>
      </c>
      <c r="F5" s="139">
        <v>3</v>
      </c>
      <c r="G5" s="47">
        <v>65</v>
      </c>
      <c r="H5" s="16">
        <v>5</v>
      </c>
      <c r="I5" s="17">
        <v>50</v>
      </c>
      <c r="J5" s="16">
        <v>10</v>
      </c>
      <c r="K5" s="18">
        <v>38</v>
      </c>
      <c r="L5" s="37">
        <v>2</v>
      </c>
      <c r="M5" s="18">
        <v>80</v>
      </c>
      <c r="N5" s="16"/>
      <c r="O5" s="18"/>
      <c r="P5" s="89"/>
      <c r="Q5" s="90"/>
      <c r="R5" s="89"/>
      <c r="S5" s="90"/>
      <c r="T5" s="39"/>
      <c r="U5" s="18"/>
      <c r="V5" s="39"/>
      <c r="W5" s="18"/>
      <c r="X5" s="39"/>
      <c r="Y5" s="17"/>
      <c r="Z5" s="16"/>
      <c r="AA5" s="17"/>
      <c r="AB5" s="106">
        <f t="shared" si="0"/>
        <v>233</v>
      </c>
      <c r="AC5" s="18">
        <f t="shared" si="1"/>
        <v>233</v>
      </c>
      <c r="AD5" s="107">
        <f t="shared" si="2"/>
        <v>3</v>
      </c>
      <c r="AE5" s="77">
        <v>4</v>
      </c>
    </row>
    <row r="6" spans="1:31" ht="16.5">
      <c r="A6" s="115" t="s">
        <v>588</v>
      </c>
      <c r="B6" s="96" t="s">
        <v>589</v>
      </c>
      <c r="C6" s="115" t="s">
        <v>42</v>
      </c>
      <c r="D6" s="115" t="s">
        <v>590</v>
      </c>
      <c r="E6" s="115" t="s">
        <v>383</v>
      </c>
      <c r="F6" s="139">
        <v>3</v>
      </c>
      <c r="G6" s="47">
        <v>65</v>
      </c>
      <c r="H6" s="16">
        <v>10</v>
      </c>
      <c r="I6" s="17">
        <v>38</v>
      </c>
      <c r="J6" s="16">
        <v>6</v>
      </c>
      <c r="K6" s="18">
        <v>46</v>
      </c>
      <c r="L6" s="37">
        <v>2</v>
      </c>
      <c r="M6" s="18">
        <v>80</v>
      </c>
      <c r="N6" s="16"/>
      <c r="O6" s="18"/>
      <c r="P6" s="89"/>
      <c r="Q6" s="90"/>
      <c r="R6" s="89"/>
      <c r="S6" s="90"/>
      <c r="T6" s="39"/>
      <c r="U6" s="18"/>
      <c r="V6" s="39"/>
      <c r="W6" s="18"/>
      <c r="X6" s="39"/>
      <c r="Y6" s="17"/>
      <c r="Z6" s="16"/>
      <c r="AA6" s="17"/>
      <c r="AB6" s="106">
        <f t="shared" si="0"/>
        <v>229</v>
      </c>
      <c r="AC6" s="18">
        <f t="shared" si="1"/>
        <v>229</v>
      </c>
      <c r="AD6" s="107">
        <f t="shared" si="2"/>
        <v>4</v>
      </c>
      <c r="AE6" s="77">
        <v>4</v>
      </c>
    </row>
    <row r="7" spans="1:31" ht="16.5">
      <c r="A7" s="115" t="s">
        <v>583</v>
      </c>
      <c r="B7" s="96" t="s">
        <v>584</v>
      </c>
      <c r="C7" s="115" t="s">
        <v>36</v>
      </c>
      <c r="D7" s="115" t="s">
        <v>71</v>
      </c>
      <c r="E7" s="115" t="s">
        <v>356</v>
      </c>
      <c r="F7" s="139">
        <v>2</v>
      </c>
      <c r="G7" s="47">
        <v>80</v>
      </c>
      <c r="H7" s="16">
        <v>8</v>
      </c>
      <c r="I7" s="17">
        <v>42</v>
      </c>
      <c r="J7" s="16">
        <v>8</v>
      </c>
      <c r="K7" s="18">
        <v>42</v>
      </c>
      <c r="L7" s="37">
        <v>6</v>
      </c>
      <c r="M7" s="18">
        <v>46</v>
      </c>
      <c r="N7" s="16"/>
      <c r="O7" s="18"/>
      <c r="P7" s="89"/>
      <c r="Q7" s="90"/>
      <c r="R7" s="89"/>
      <c r="S7" s="90"/>
      <c r="T7" s="39"/>
      <c r="U7" s="18"/>
      <c r="V7" s="39"/>
      <c r="W7" s="18"/>
      <c r="X7" s="39"/>
      <c r="Y7" s="17"/>
      <c r="Z7" s="16"/>
      <c r="AA7" s="17"/>
      <c r="AB7" s="106">
        <f t="shared" si="0"/>
        <v>210</v>
      </c>
      <c r="AC7" s="18">
        <f t="shared" si="1"/>
        <v>210</v>
      </c>
      <c r="AD7" s="107">
        <f t="shared" si="2"/>
        <v>5</v>
      </c>
      <c r="AE7" s="77">
        <v>4</v>
      </c>
    </row>
    <row r="8" spans="1:31" ht="16.5">
      <c r="A8" s="115" t="s">
        <v>229</v>
      </c>
      <c r="B8" s="96" t="s">
        <v>593</v>
      </c>
      <c r="C8" s="115" t="s">
        <v>326</v>
      </c>
      <c r="D8" s="115" t="s">
        <v>211</v>
      </c>
      <c r="E8" s="115" t="s">
        <v>947</v>
      </c>
      <c r="F8" s="139">
        <v>4</v>
      </c>
      <c r="G8" s="47">
        <v>55</v>
      </c>
      <c r="H8" s="16"/>
      <c r="I8" s="17"/>
      <c r="J8" s="16">
        <v>2</v>
      </c>
      <c r="K8" s="18">
        <v>80</v>
      </c>
      <c r="L8" s="37">
        <v>5</v>
      </c>
      <c r="M8" s="18">
        <v>50</v>
      </c>
      <c r="N8" s="16"/>
      <c r="O8" s="18"/>
      <c r="P8" s="89"/>
      <c r="Q8" s="90"/>
      <c r="R8" s="89"/>
      <c r="S8" s="90"/>
      <c r="T8" s="39"/>
      <c r="U8" s="18"/>
      <c r="V8" s="39"/>
      <c r="W8" s="18"/>
      <c r="X8" s="39"/>
      <c r="Y8" s="17"/>
      <c r="Z8" s="16"/>
      <c r="AA8" s="17"/>
      <c r="AB8" s="106">
        <f t="shared" si="0"/>
        <v>185</v>
      </c>
      <c r="AC8" s="18">
        <f t="shared" si="1"/>
        <v>185</v>
      </c>
      <c r="AD8" s="107">
        <f t="shared" si="2"/>
        <v>6</v>
      </c>
      <c r="AE8" s="77">
        <v>3</v>
      </c>
    </row>
    <row r="9" spans="1:31" ht="16.5">
      <c r="A9" s="115" t="s">
        <v>603</v>
      </c>
      <c r="B9" s="96">
        <v>37994</v>
      </c>
      <c r="C9" s="115" t="s">
        <v>290</v>
      </c>
      <c r="D9" s="115" t="s">
        <v>604</v>
      </c>
      <c r="E9" s="115" t="s">
        <v>602</v>
      </c>
      <c r="F9" s="139">
        <v>6</v>
      </c>
      <c r="G9" s="47">
        <v>46</v>
      </c>
      <c r="H9" s="16">
        <v>11</v>
      </c>
      <c r="I9" s="17">
        <v>36</v>
      </c>
      <c r="J9" s="16">
        <v>5</v>
      </c>
      <c r="K9" s="18">
        <v>50</v>
      </c>
      <c r="L9" s="37">
        <v>10</v>
      </c>
      <c r="M9" s="18">
        <v>40</v>
      </c>
      <c r="N9" s="16"/>
      <c r="O9" s="18"/>
      <c r="P9" s="89"/>
      <c r="Q9" s="90"/>
      <c r="R9" s="89"/>
      <c r="S9" s="90"/>
      <c r="T9" s="39"/>
      <c r="U9" s="18"/>
      <c r="V9" s="39"/>
      <c r="W9" s="18"/>
      <c r="X9" s="39"/>
      <c r="Y9" s="17"/>
      <c r="Z9" s="16"/>
      <c r="AA9" s="17"/>
      <c r="AB9" s="106">
        <f t="shared" si="0"/>
        <v>172</v>
      </c>
      <c r="AC9" s="18">
        <f t="shared" si="1"/>
        <v>172</v>
      </c>
      <c r="AD9" s="107">
        <f t="shared" si="2"/>
        <v>7</v>
      </c>
      <c r="AE9" s="77">
        <v>4</v>
      </c>
    </row>
    <row r="10" spans="1:31" ht="16.5">
      <c r="A10" s="115" t="s">
        <v>595</v>
      </c>
      <c r="B10" s="96" t="s">
        <v>596</v>
      </c>
      <c r="C10" s="115" t="s">
        <v>22</v>
      </c>
      <c r="D10" s="115" t="s">
        <v>74</v>
      </c>
      <c r="E10" s="115" t="s">
        <v>353</v>
      </c>
      <c r="F10" s="139">
        <v>5</v>
      </c>
      <c r="G10" s="47">
        <v>50</v>
      </c>
      <c r="H10" s="16">
        <v>9</v>
      </c>
      <c r="I10" s="17">
        <v>40</v>
      </c>
      <c r="J10" s="16">
        <v>16</v>
      </c>
      <c r="K10" s="18">
        <v>28</v>
      </c>
      <c r="L10" s="37">
        <v>7</v>
      </c>
      <c r="M10" s="18">
        <v>44</v>
      </c>
      <c r="N10" s="16"/>
      <c r="O10" s="18"/>
      <c r="P10" s="89"/>
      <c r="Q10" s="90"/>
      <c r="R10" s="89"/>
      <c r="S10" s="90"/>
      <c r="T10" s="39"/>
      <c r="U10" s="18"/>
      <c r="V10" s="39"/>
      <c r="W10" s="18"/>
      <c r="X10" s="39"/>
      <c r="Y10" s="17"/>
      <c r="Z10" s="16"/>
      <c r="AA10" s="17"/>
      <c r="AB10" s="106">
        <f t="shared" si="0"/>
        <v>162</v>
      </c>
      <c r="AC10" s="18">
        <f t="shared" si="1"/>
        <v>162</v>
      </c>
      <c r="AD10" s="107">
        <f t="shared" si="2"/>
        <v>8</v>
      </c>
      <c r="AE10" s="77">
        <v>4</v>
      </c>
    </row>
    <row r="11" spans="1:31" ht="16.5">
      <c r="A11" s="115" t="s">
        <v>607</v>
      </c>
      <c r="B11" s="96" t="s">
        <v>608</v>
      </c>
      <c r="C11" s="115" t="s">
        <v>77</v>
      </c>
      <c r="D11" s="115" t="s">
        <v>218</v>
      </c>
      <c r="E11" s="115" t="s">
        <v>353</v>
      </c>
      <c r="F11" s="139">
        <v>7</v>
      </c>
      <c r="G11" s="47">
        <v>44</v>
      </c>
      <c r="H11" s="16">
        <v>15</v>
      </c>
      <c r="I11" s="17">
        <v>29</v>
      </c>
      <c r="J11" s="16">
        <v>9</v>
      </c>
      <c r="K11" s="18">
        <v>40</v>
      </c>
      <c r="L11" s="37">
        <v>7</v>
      </c>
      <c r="M11" s="18">
        <v>44</v>
      </c>
      <c r="N11" s="16"/>
      <c r="O11" s="18"/>
      <c r="P11" s="89"/>
      <c r="Q11" s="90"/>
      <c r="R11" s="89"/>
      <c r="S11" s="90"/>
      <c r="T11" s="39"/>
      <c r="U11" s="18"/>
      <c r="V11" s="39"/>
      <c r="W11" s="18"/>
      <c r="X11" s="39"/>
      <c r="Y11" s="17"/>
      <c r="Z11" s="16"/>
      <c r="AA11" s="17"/>
      <c r="AB11" s="106">
        <f t="shared" si="0"/>
        <v>157</v>
      </c>
      <c r="AC11" s="18">
        <f t="shared" si="1"/>
        <v>157</v>
      </c>
      <c r="AD11" s="107">
        <f t="shared" si="2"/>
        <v>9</v>
      </c>
      <c r="AE11" s="77">
        <v>4</v>
      </c>
    </row>
    <row r="12" spans="1:31" ht="16.5">
      <c r="A12" s="115" t="s">
        <v>230</v>
      </c>
      <c r="B12" s="96" t="s">
        <v>594</v>
      </c>
      <c r="C12" s="115" t="s">
        <v>324</v>
      </c>
      <c r="D12" s="115" t="s">
        <v>212</v>
      </c>
      <c r="E12" s="115" t="s">
        <v>947</v>
      </c>
      <c r="F12" s="139">
        <v>4</v>
      </c>
      <c r="G12" s="47">
        <v>55</v>
      </c>
      <c r="H12" s="16"/>
      <c r="I12" s="17"/>
      <c r="J12" s="16">
        <v>7</v>
      </c>
      <c r="K12" s="18">
        <v>44</v>
      </c>
      <c r="L12" s="37">
        <v>5</v>
      </c>
      <c r="M12" s="18">
        <v>50</v>
      </c>
      <c r="N12" s="16"/>
      <c r="O12" s="18"/>
      <c r="P12" s="89"/>
      <c r="Q12" s="90"/>
      <c r="R12" s="89"/>
      <c r="S12" s="90"/>
      <c r="T12" s="39"/>
      <c r="U12" s="18"/>
      <c r="V12" s="39"/>
      <c r="W12" s="18"/>
      <c r="X12" s="39"/>
      <c r="Y12" s="17"/>
      <c r="Z12" s="16"/>
      <c r="AA12" s="17"/>
      <c r="AB12" s="106">
        <f t="shared" si="0"/>
        <v>149</v>
      </c>
      <c r="AC12" s="18">
        <f t="shared" si="1"/>
        <v>149</v>
      </c>
      <c r="AD12" s="107">
        <f t="shared" si="2"/>
        <v>10</v>
      </c>
      <c r="AE12" s="77">
        <v>3</v>
      </c>
    </row>
    <row r="13" spans="1:31" ht="16.5">
      <c r="A13" s="115" t="s">
        <v>599</v>
      </c>
      <c r="B13" s="96" t="s">
        <v>600</v>
      </c>
      <c r="C13" s="115" t="s">
        <v>601</v>
      </c>
      <c r="D13" s="115" t="s">
        <v>192</v>
      </c>
      <c r="E13" s="115" t="s">
        <v>602</v>
      </c>
      <c r="F13" s="139">
        <v>6</v>
      </c>
      <c r="G13" s="47">
        <v>46</v>
      </c>
      <c r="H13" s="16">
        <v>3</v>
      </c>
      <c r="I13" s="17">
        <v>65</v>
      </c>
      <c r="J13" s="16"/>
      <c r="K13" s="18"/>
      <c r="L13" s="37">
        <v>11</v>
      </c>
      <c r="M13" s="18">
        <v>38</v>
      </c>
      <c r="N13" s="16"/>
      <c r="O13" s="18"/>
      <c r="P13" s="89"/>
      <c r="Q13" s="90"/>
      <c r="R13" s="89"/>
      <c r="S13" s="90"/>
      <c r="T13" s="39"/>
      <c r="U13" s="18"/>
      <c r="V13" s="39"/>
      <c r="W13" s="18"/>
      <c r="X13" s="39"/>
      <c r="Y13" s="17"/>
      <c r="Z13" s="16"/>
      <c r="AA13" s="17"/>
      <c r="AB13" s="106">
        <f t="shared" si="0"/>
        <v>149</v>
      </c>
      <c r="AC13" s="18">
        <f t="shared" si="1"/>
        <v>149</v>
      </c>
      <c r="AD13" s="107">
        <f t="shared" si="2"/>
        <v>11</v>
      </c>
      <c r="AE13" s="77">
        <v>3</v>
      </c>
    </row>
    <row r="14" spans="1:31" ht="16.5">
      <c r="A14" s="115" t="s">
        <v>620</v>
      </c>
      <c r="B14" s="96" t="s">
        <v>621</v>
      </c>
      <c r="C14" s="115" t="s">
        <v>238</v>
      </c>
      <c r="D14" s="115" t="s">
        <v>239</v>
      </c>
      <c r="E14" s="115" t="s">
        <v>556</v>
      </c>
      <c r="F14" s="139">
        <v>10</v>
      </c>
      <c r="G14" s="47">
        <v>38</v>
      </c>
      <c r="H14" s="16">
        <v>16</v>
      </c>
      <c r="I14" s="17">
        <v>28</v>
      </c>
      <c r="J14" s="16">
        <v>11</v>
      </c>
      <c r="K14" s="18">
        <v>36</v>
      </c>
      <c r="L14" s="37">
        <v>9</v>
      </c>
      <c r="M14" s="18">
        <v>42</v>
      </c>
      <c r="N14" s="16"/>
      <c r="O14" s="18"/>
      <c r="P14" s="89"/>
      <c r="Q14" s="90"/>
      <c r="R14" s="89"/>
      <c r="S14" s="90"/>
      <c r="T14" s="39"/>
      <c r="U14" s="18"/>
      <c r="V14" s="39"/>
      <c r="W14" s="18"/>
      <c r="X14" s="39"/>
      <c r="Y14" s="17"/>
      <c r="Z14" s="16"/>
      <c r="AA14" s="17"/>
      <c r="AB14" s="106">
        <f t="shared" si="0"/>
        <v>144</v>
      </c>
      <c r="AC14" s="18">
        <f t="shared" si="1"/>
        <v>144</v>
      </c>
      <c r="AD14" s="107">
        <f t="shared" si="2"/>
        <v>12</v>
      </c>
      <c r="AE14" s="77">
        <v>4</v>
      </c>
    </row>
    <row r="15" spans="1:31" ht="16.5">
      <c r="A15" s="115" t="s">
        <v>585</v>
      </c>
      <c r="B15" s="96" t="s">
        <v>586</v>
      </c>
      <c r="C15" s="115" t="s">
        <v>587</v>
      </c>
      <c r="D15" s="115" t="s">
        <v>214</v>
      </c>
      <c r="E15" s="115" t="s">
        <v>356</v>
      </c>
      <c r="F15" s="139">
        <v>2</v>
      </c>
      <c r="G15" s="47">
        <v>80</v>
      </c>
      <c r="H15" s="16"/>
      <c r="I15" s="17"/>
      <c r="J15" s="16">
        <v>27</v>
      </c>
      <c r="K15" s="18">
        <v>17</v>
      </c>
      <c r="L15" s="37">
        <v>6</v>
      </c>
      <c r="M15" s="18">
        <v>46</v>
      </c>
      <c r="N15" s="16"/>
      <c r="O15" s="18"/>
      <c r="P15" s="89"/>
      <c r="Q15" s="90"/>
      <c r="R15" s="89"/>
      <c r="S15" s="90"/>
      <c r="T15" s="39"/>
      <c r="U15" s="18"/>
      <c r="V15" s="39"/>
      <c r="W15" s="18"/>
      <c r="X15" s="39"/>
      <c r="Y15" s="17"/>
      <c r="Z15" s="16"/>
      <c r="AA15" s="17"/>
      <c r="AB15" s="106">
        <f t="shared" si="0"/>
        <v>143</v>
      </c>
      <c r="AC15" s="18">
        <f t="shared" si="1"/>
        <v>143</v>
      </c>
      <c r="AD15" s="107">
        <f t="shared" si="2"/>
        <v>13</v>
      </c>
      <c r="AE15" s="77">
        <v>3</v>
      </c>
    </row>
    <row r="16" spans="1:31" ht="16.5">
      <c r="A16" s="115" t="s">
        <v>615</v>
      </c>
      <c r="B16" s="96">
        <v>38063</v>
      </c>
      <c r="C16" s="115" t="s">
        <v>106</v>
      </c>
      <c r="D16" s="115" t="s">
        <v>310</v>
      </c>
      <c r="E16" s="115" t="s">
        <v>374</v>
      </c>
      <c r="F16" s="139">
        <v>9</v>
      </c>
      <c r="G16" s="47">
        <v>40</v>
      </c>
      <c r="H16" s="16">
        <v>7</v>
      </c>
      <c r="I16" s="17">
        <v>44</v>
      </c>
      <c r="J16" s="16">
        <v>21</v>
      </c>
      <c r="K16" s="18">
        <v>23</v>
      </c>
      <c r="L16" s="37">
        <v>12</v>
      </c>
      <c r="M16" s="18">
        <v>36</v>
      </c>
      <c r="N16" s="16"/>
      <c r="O16" s="18"/>
      <c r="P16" s="89"/>
      <c r="Q16" s="90"/>
      <c r="R16" s="89"/>
      <c r="S16" s="90"/>
      <c r="T16" s="39"/>
      <c r="U16" s="18"/>
      <c r="V16" s="39"/>
      <c r="W16" s="18"/>
      <c r="X16" s="39"/>
      <c r="Y16" s="17"/>
      <c r="Z16" s="16"/>
      <c r="AA16" s="17"/>
      <c r="AB16" s="106">
        <f t="shared" si="0"/>
        <v>143</v>
      </c>
      <c r="AC16" s="18">
        <f t="shared" si="1"/>
        <v>143</v>
      </c>
      <c r="AD16" s="107">
        <f t="shared" si="2"/>
        <v>14</v>
      </c>
      <c r="AE16" s="77">
        <v>4</v>
      </c>
    </row>
    <row r="17" spans="1:31" ht="16.5">
      <c r="A17" s="115" t="s">
        <v>622</v>
      </c>
      <c r="B17" s="96">
        <v>38036</v>
      </c>
      <c r="C17" s="115" t="s">
        <v>623</v>
      </c>
      <c r="D17" s="115" t="s">
        <v>624</v>
      </c>
      <c r="E17" s="115" t="s">
        <v>378</v>
      </c>
      <c r="F17" s="139">
        <v>11</v>
      </c>
      <c r="G17" s="47">
        <v>36</v>
      </c>
      <c r="H17" s="16">
        <v>13</v>
      </c>
      <c r="I17" s="17">
        <v>32</v>
      </c>
      <c r="J17" s="16">
        <v>23</v>
      </c>
      <c r="K17" s="18">
        <v>21</v>
      </c>
      <c r="L17" s="37">
        <v>9</v>
      </c>
      <c r="M17" s="18">
        <v>42</v>
      </c>
      <c r="N17" s="16"/>
      <c r="O17" s="18"/>
      <c r="P17" s="89"/>
      <c r="Q17" s="90"/>
      <c r="R17" s="89"/>
      <c r="S17" s="90"/>
      <c r="T17" s="39"/>
      <c r="U17" s="18"/>
      <c r="V17" s="39"/>
      <c r="W17" s="18"/>
      <c r="X17" s="39"/>
      <c r="Y17" s="17"/>
      <c r="Z17" s="16"/>
      <c r="AA17" s="17"/>
      <c r="AB17" s="106">
        <f t="shared" si="0"/>
        <v>131</v>
      </c>
      <c r="AC17" s="18">
        <f t="shared" si="1"/>
        <v>131</v>
      </c>
      <c r="AD17" s="107">
        <f t="shared" si="2"/>
        <v>15</v>
      </c>
      <c r="AE17" s="77">
        <v>4</v>
      </c>
    </row>
    <row r="18" spans="1:31" ht="16.5">
      <c r="A18" s="65"/>
      <c r="B18" s="166">
        <v>38014</v>
      </c>
      <c r="C18" s="82" t="s">
        <v>889</v>
      </c>
      <c r="D18" s="82" t="s">
        <v>890</v>
      </c>
      <c r="E18" s="82" t="s">
        <v>845</v>
      </c>
      <c r="F18" s="139"/>
      <c r="G18" s="47"/>
      <c r="H18" s="16">
        <v>4</v>
      </c>
      <c r="I18" s="17">
        <v>55</v>
      </c>
      <c r="J18" s="16"/>
      <c r="K18" s="18"/>
      <c r="L18" s="37">
        <v>3</v>
      </c>
      <c r="M18" s="18">
        <v>65</v>
      </c>
      <c r="N18" s="16"/>
      <c r="O18" s="18"/>
      <c r="P18" s="89"/>
      <c r="Q18" s="90"/>
      <c r="R18" s="89"/>
      <c r="S18" s="90"/>
      <c r="T18" s="39"/>
      <c r="U18" s="18"/>
      <c r="V18" s="39"/>
      <c r="W18" s="18"/>
      <c r="X18" s="39"/>
      <c r="Y18" s="17"/>
      <c r="Z18" s="16"/>
      <c r="AA18" s="17"/>
      <c r="AB18" s="106">
        <f t="shared" si="0"/>
        <v>120</v>
      </c>
      <c r="AC18" s="18">
        <f t="shared" si="1"/>
        <v>120</v>
      </c>
      <c r="AD18" s="107">
        <f t="shared" si="2"/>
        <v>16</v>
      </c>
      <c r="AE18" s="77">
        <v>2</v>
      </c>
    </row>
    <row r="19" spans="1:31" ht="16.5">
      <c r="A19" s="115" t="s">
        <v>631</v>
      </c>
      <c r="B19" s="96">
        <v>38623</v>
      </c>
      <c r="C19" s="115" t="s">
        <v>405</v>
      </c>
      <c r="D19" s="115" t="s">
        <v>289</v>
      </c>
      <c r="E19" s="115" t="s">
        <v>364</v>
      </c>
      <c r="F19" s="139">
        <v>13</v>
      </c>
      <c r="G19" s="17">
        <v>34</v>
      </c>
      <c r="H19" s="16">
        <v>20</v>
      </c>
      <c r="I19" s="17">
        <v>24</v>
      </c>
      <c r="J19" s="16">
        <v>24</v>
      </c>
      <c r="K19" s="18">
        <v>20</v>
      </c>
      <c r="L19" s="37">
        <v>15</v>
      </c>
      <c r="M19" s="18">
        <v>32</v>
      </c>
      <c r="N19" s="16"/>
      <c r="O19" s="18"/>
      <c r="P19" s="89"/>
      <c r="Q19" s="90"/>
      <c r="R19" s="89"/>
      <c r="S19" s="90"/>
      <c r="T19" s="39"/>
      <c r="U19" s="18"/>
      <c r="V19" s="39"/>
      <c r="W19" s="18"/>
      <c r="X19" s="39"/>
      <c r="Y19" s="17"/>
      <c r="Z19" s="16"/>
      <c r="AA19" s="17"/>
      <c r="AB19" s="106">
        <f t="shared" si="0"/>
        <v>110</v>
      </c>
      <c r="AC19" s="18">
        <f t="shared" si="1"/>
        <v>110</v>
      </c>
      <c r="AD19" s="107">
        <f t="shared" si="2"/>
        <v>17</v>
      </c>
      <c r="AE19" s="77">
        <v>4</v>
      </c>
    </row>
    <row r="20" spans="1:31" ht="16.5">
      <c r="A20" s="115" t="s">
        <v>609</v>
      </c>
      <c r="B20" s="96" t="s">
        <v>610</v>
      </c>
      <c r="C20" s="115" t="s">
        <v>216</v>
      </c>
      <c r="D20" s="115" t="s">
        <v>217</v>
      </c>
      <c r="E20" s="115" t="s">
        <v>353</v>
      </c>
      <c r="F20" s="139">
        <v>8</v>
      </c>
      <c r="G20" s="17">
        <v>42</v>
      </c>
      <c r="H20" s="16"/>
      <c r="I20" s="17"/>
      <c r="J20" s="16">
        <v>13</v>
      </c>
      <c r="K20" s="18">
        <v>32</v>
      </c>
      <c r="L20" s="37">
        <v>14</v>
      </c>
      <c r="M20" s="18">
        <v>34</v>
      </c>
      <c r="N20" s="16"/>
      <c r="O20" s="18"/>
      <c r="P20" s="89"/>
      <c r="Q20" s="90"/>
      <c r="R20" s="89"/>
      <c r="S20" s="90"/>
      <c r="T20" s="39"/>
      <c r="U20" s="18"/>
      <c r="V20" s="39"/>
      <c r="W20" s="18"/>
      <c r="X20" s="39"/>
      <c r="Y20" s="17"/>
      <c r="Z20" s="16"/>
      <c r="AA20" s="17"/>
      <c r="AB20" s="106">
        <f t="shared" si="0"/>
        <v>108</v>
      </c>
      <c r="AC20" s="18">
        <f t="shared" si="1"/>
        <v>108</v>
      </c>
      <c r="AD20" s="107">
        <f t="shared" si="2"/>
        <v>18</v>
      </c>
      <c r="AE20" s="77">
        <v>3</v>
      </c>
    </row>
    <row r="21" spans="1:31" ht="16.5">
      <c r="A21" s="115" t="s">
        <v>611</v>
      </c>
      <c r="B21" s="96" t="s">
        <v>612</v>
      </c>
      <c r="C21" s="115" t="s">
        <v>105</v>
      </c>
      <c r="D21" s="115" t="s">
        <v>220</v>
      </c>
      <c r="E21" s="115" t="s">
        <v>353</v>
      </c>
      <c r="F21" s="139">
        <v>8</v>
      </c>
      <c r="G21" s="17">
        <v>42</v>
      </c>
      <c r="H21" s="16"/>
      <c r="I21" s="17"/>
      <c r="J21" s="16">
        <v>14</v>
      </c>
      <c r="K21" s="18">
        <v>30</v>
      </c>
      <c r="L21" s="37">
        <v>14</v>
      </c>
      <c r="M21" s="18">
        <v>34</v>
      </c>
      <c r="N21" s="16"/>
      <c r="O21" s="18"/>
      <c r="P21" s="89"/>
      <c r="Q21" s="90"/>
      <c r="R21" s="89"/>
      <c r="S21" s="90"/>
      <c r="T21" s="39"/>
      <c r="U21" s="18"/>
      <c r="V21" s="39"/>
      <c r="W21" s="18"/>
      <c r="X21" s="39"/>
      <c r="Y21" s="17"/>
      <c r="Z21" s="16"/>
      <c r="AA21" s="17"/>
      <c r="AB21" s="106">
        <f t="shared" si="0"/>
        <v>106</v>
      </c>
      <c r="AC21" s="18">
        <f t="shared" si="1"/>
        <v>106</v>
      </c>
      <c r="AD21" s="107">
        <f t="shared" si="2"/>
        <v>19</v>
      </c>
      <c r="AE21" s="77">
        <v>3</v>
      </c>
    </row>
    <row r="22" spans="1:31" ht="16.5">
      <c r="A22" s="65"/>
      <c r="B22" s="166"/>
      <c r="C22" s="82" t="s">
        <v>938</v>
      </c>
      <c r="D22" s="82" t="s">
        <v>939</v>
      </c>
      <c r="E22" s="82" t="s">
        <v>872</v>
      </c>
      <c r="F22" s="139"/>
      <c r="G22" s="17"/>
      <c r="H22" s="16"/>
      <c r="I22" s="17"/>
      <c r="J22" s="16">
        <v>3</v>
      </c>
      <c r="K22" s="18">
        <v>65</v>
      </c>
      <c r="L22" s="37">
        <v>10</v>
      </c>
      <c r="M22" s="18">
        <v>40</v>
      </c>
      <c r="N22" s="16"/>
      <c r="O22" s="18"/>
      <c r="P22" s="89"/>
      <c r="Q22" s="90"/>
      <c r="R22" s="89"/>
      <c r="S22" s="90"/>
      <c r="T22" s="39"/>
      <c r="U22" s="18"/>
      <c r="V22" s="39"/>
      <c r="W22" s="18"/>
      <c r="X22" s="39"/>
      <c r="Y22" s="17"/>
      <c r="Z22" s="16"/>
      <c r="AA22" s="17"/>
      <c r="AB22" s="106">
        <f t="shared" si="0"/>
        <v>105</v>
      </c>
      <c r="AC22" s="18">
        <f t="shared" si="1"/>
        <v>105</v>
      </c>
      <c r="AD22" s="107">
        <f t="shared" si="2"/>
        <v>20</v>
      </c>
      <c r="AE22" s="77">
        <v>2</v>
      </c>
    </row>
    <row r="23" spans="1:31" ht="16.5">
      <c r="A23" s="115" t="s">
        <v>640</v>
      </c>
      <c r="B23" s="96">
        <v>38513</v>
      </c>
      <c r="C23" s="115" t="s">
        <v>641</v>
      </c>
      <c r="D23" s="115" t="s">
        <v>279</v>
      </c>
      <c r="E23" s="115" t="s">
        <v>169</v>
      </c>
      <c r="F23" s="139">
        <v>16</v>
      </c>
      <c r="G23" s="17">
        <v>29</v>
      </c>
      <c r="H23" s="16">
        <v>24</v>
      </c>
      <c r="I23" s="17">
        <v>20</v>
      </c>
      <c r="J23" s="16">
        <v>19</v>
      </c>
      <c r="K23" s="18">
        <v>25</v>
      </c>
      <c r="L23" s="37">
        <v>16</v>
      </c>
      <c r="M23" s="18">
        <v>30</v>
      </c>
      <c r="N23" s="16"/>
      <c r="O23" s="18"/>
      <c r="P23" s="89"/>
      <c r="Q23" s="90"/>
      <c r="R23" s="89"/>
      <c r="S23" s="90"/>
      <c r="T23" s="39"/>
      <c r="U23" s="18"/>
      <c r="V23" s="39"/>
      <c r="W23" s="18"/>
      <c r="X23" s="39"/>
      <c r="Y23" s="17"/>
      <c r="Z23" s="16"/>
      <c r="AA23" s="17"/>
      <c r="AB23" s="106">
        <f t="shared" si="0"/>
        <v>104</v>
      </c>
      <c r="AC23" s="18">
        <f t="shared" si="1"/>
        <v>104</v>
      </c>
      <c r="AD23" s="107">
        <f t="shared" si="2"/>
        <v>21</v>
      </c>
      <c r="AE23" s="77">
        <v>4</v>
      </c>
    </row>
    <row r="24" spans="1:31" ht="16.5">
      <c r="A24" s="115" t="s">
        <v>625</v>
      </c>
      <c r="B24" s="96">
        <v>38047</v>
      </c>
      <c r="C24" s="115" t="s">
        <v>626</v>
      </c>
      <c r="D24" s="115" t="s">
        <v>627</v>
      </c>
      <c r="E24" s="115" t="s">
        <v>383</v>
      </c>
      <c r="F24" s="139">
        <v>11</v>
      </c>
      <c r="G24" s="17">
        <v>36</v>
      </c>
      <c r="H24" s="16">
        <v>22</v>
      </c>
      <c r="I24" s="17">
        <v>22</v>
      </c>
      <c r="J24" s="16">
        <v>31</v>
      </c>
      <c r="K24" s="18">
        <v>13</v>
      </c>
      <c r="L24" s="37">
        <v>19</v>
      </c>
      <c r="M24" s="18">
        <v>27</v>
      </c>
      <c r="N24" s="16"/>
      <c r="O24" s="18"/>
      <c r="P24" s="89"/>
      <c r="Q24" s="90"/>
      <c r="R24" s="89"/>
      <c r="S24" s="90"/>
      <c r="T24" s="39"/>
      <c r="U24" s="18"/>
      <c r="V24" s="39"/>
      <c r="W24" s="18"/>
      <c r="X24" s="39"/>
      <c r="Y24" s="17"/>
      <c r="Z24" s="16"/>
      <c r="AA24" s="17"/>
      <c r="AB24" s="106">
        <f t="shared" si="0"/>
        <v>98</v>
      </c>
      <c r="AC24" s="18">
        <f t="shared" si="1"/>
        <v>98</v>
      </c>
      <c r="AD24" s="107">
        <f t="shared" si="2"/>
        <v>22</v>
      </c>
      <c r="AE24" s="77">
        <v>4</v>
      </c>
    </row>
    <row r="25" spans="1:31" ht="16.5">
      <c r="A25" s="115" t="s">
        <v>648</v>
      </c>
      <c r="B25" s="96" t="s">
        <v>649</v>
      </c>
      <c r="C25" s="115" t="s">
        <v>33</v>
      </c>
      <c r="D25" s="115" t="s">
        <v>650</v>
      </c>
      <c r="E25" s="115" t="s">
        <v>353</v>
      </c>
      <c r="F25" s="139">
        <v>18</v>
      </c>
      <c r="G25" s="17">
        <v>27</v>
      </c>
      <c r="H25" s="16">
        <v>26</v>
      </c>
      <c r="I25" s="17">
        <v>18</v>
      </c>
      <c r="J25" s="16">
        <v>33</v>
      </c>
      <c r="K25" s="18">
        <v>11</v>
      </c>
      <c r="L25" s="37">
        <v>17</v>
      </c>
      <c r="M25" s="18">
        <v>29</v>
      </c>
      <c r="N25" s="16"/>
      <c r="O25" s="18"/>
      <c r="P25" s="89"/>
      <c r="Q25" s="90"/>
      <c r="R25" s="89"/>
      <c r="S25" s="90"/>
      <c r="T25" s="39"/>
      <c r="U25" s="18"/>
      <c r="V25" s="39"/>
      <c r="W25" s="18"/>
      <c r="X25" s="39"/>
      <c r="Y25" s="17"/>
      <c r="Z25" s="16"/>
      <c r="AA25" s="17"/>
      <c r="AB25" s="106">
        <f t="shared" si="0"/>
        <v>85</v>
      </c>
      <c r="AC25" s="18">
        <f t="shared" si="1"/>
        <v>85</v>
      </c>
      <c r="AD25" s="107">
        <f t="shared" si="2"/>
        <v>23</v>
      </c>
      <c r="AE25" s="77">
        <v>4</v>
      </c>
    </row>
    <row r="26" spans="1:31" ht="16.5">
      <c r="A26" s="65"/>
      <c r="B26" s="166">
        <v>38590</v>
      </c>
      <c r="C26" s="82" t="s">
        <v>893</v>
      </c>
      <c r="D26" s="82" t="s">
        <v>64</v>
      </c>
      <c r="E26" s="82" t="s">
        <v>169</v>
      </c>
      <c r="F26" s="139"/>
      <c r="G26" s="17"/>
      <c r="H26" s="16">
        <v>14</v>
      </c>
      <c r="I26" s="17">
        <v>30</v>
      </c>
      <c r="J26" s="16">
        <v>20</v>
      </c>
      <c r="K26" s="18">
        <v>24</v>
      </c>
      <c r="L26" s="37">
        <v>16</v>
      </c>
      <c r="M26" s="18">
        <v>30</v>
      </c>
      <c r="N26" s="16"/>
      <c r="O26" s="18"/>
      <c r="P26" s="89"/>
      <c r="Q26" s="90"/>
      <c r="R26" s="89"/>
      <c r="S26" s="90"/>
      <c r="T26" s="39"/>
      <c r="U26" s="18"/>
      <c r="V26" s="39"/>
      <c r="W26" s="18"/>
      <c r="X26" s="39"/>
      <c r="Y26" s="17"/>
      <c r="Z26" s="16"/>
      <c r="AA26" s="17"/>
      <c r="AB26" s="106">
        <f t="shared" si="0"/>
        <v>84</v>
      </c>
      <c r="AC26" s="18">
        <f t="shared" si="1"/>
        <v>84</v>
      </c>
      <c r="AD26" s="107">
        <f t="shared" si="2"/>
        <v>24</v>
      </c>
      <c r="AE26" s="77">
        <v>3</v>
      </c>
    </row>
    <row r="27" spans="1:31" ht="16.5">
      <c r="A27" s="115" t="s">
        <v>118</v>
      </c>
      <c r="B27" s="96">
        <v>38629</v>
      </c>
      <c r="C27" s="115" t="s">
        <v>308</v>
      </c>
      <c r="D27" s="115" t="s">
        <v>219</v>
      </c>
      <c r="E27" s="115" t="s">
        <v>947</v>
      </c>
      <c r="F27" s="139">
        <v>14</v>
      </c>
      <c r="G27" s="17">
        <v>32</v>
      </c>
      <c r="H27" s="16">
        <v>21</v>
      </c>
      <c r="I27" s="17">
        <v>23</v>
      </c>
      <c r="J27" s="16"/>
      <c r="K27" s="18"/>
      <c r="L27" s="37">
        <v>18</v>
      </c>
      <c r="M27" s="18">
        <v>28</v>
      </c>
      <c r="N27" s="16"/>
      <c r="O27" s="18"/>
      <c r="P27" s="89"/>
      <c r="Q27" s="90"/>
      <c r="R27" s="89"/>
      <c r="S27" s="90"/>
      <c r="T27" s="39"/>
      <c r="U27" s="18"/>
      <c r="V27" s="39"/>
      <c r="W27" s="18"/>
      <c r="X27" s="39"/>
      <c r="Y27" s="17"/>
      <c r="Z27" s="16"/>
      <c r="AA27" s="17"/>
      <c r="AB27" s="106">
        <f t="shared" si="0"/>
        <v>83</v>
      </c>
      <c r="AC27" s="18">
        <f t="shared" si="1"/>
        <v>83</v>
      </c>
      <c r="AD27" s="107">
        <f t="shared" si="2"/>
        <v>25</v>
      </c>
      <c r="AE27" s="77">
        <v>3</v>
      </c>
    </row>
    <row r="28" spans="1:31" ht="16.5">
      <c r="A28" s="65"/>
      <c r="B28" s="166">
        <v>38485</v>
      </c>
      <c r="C28" s="82" t="s">
        <v>894</v>
      </c>
      <c r="D28" s="82" t="s">
        <v>895</v>
      </c>
      <c r="E28" s="82" t="s">
        <v>364</v>
      </c>
      <c r="F28" s="139"/>
      <c r="G28" s="17"/>
      <c r="H28" s="16">
        <v>25</v>
      </c>
      <c r="I28" s="17">
        <v>19</v>
      </c>
      <c r="J28" s="16">
        <v>18</v>
      </c>
      <c r="K28" s="18">
        <v>26</v>
      </c>
      <c r="L28" s="37">
        <v>15</v>
      </c>
      <c r="M28" s="18">
        <v>32</v>
      </c>
      <c r="N28" s="16"/>
      <c r="O28" s="18"/>
      <c r="P28" s="89"/>
      <c r="Q28" s="90"/>
      <c r="R28" s="89"/>
      <c r="S28" s="90"/>
      <c r="T28" s="39"/>
      <c r="U28" s="18"/>
      <c r="V28" s="39"/>
      <c r="W28" s="18"/>
      <c r="X28" s="39"/>
      <c r="Y28" s="17"/>
      <c r="Z28" s="16"/>
      <c r="AA28" s="17"/>
      <c r="AB28" s="106">
        <f t="shared" si="0"/>
        <v>77</v>
      </c>
      <c r="AC28" s="18">
        <f t="shared" si="1"/>
        <v>77</v>
      </c>
      <c r="AD28" s="107">
        <f t="shared" si="2"/>
        <v>26</v>
      </c>
      <c r="AE28" s="77">
        <v>3</v>
      </c>
    </row>
    <row r="29" spans="1:31" ht="16.5">
      <c r="A29" s="115" t="s">
        <v>613</v>
      </c>
      <c r="B29" s="96">
        <v>38570</v>
      </c>
      <c r="C29" s="115" t="s">
        <v>104</v>
      </c>
      <c r="D29" s="115" t="s">
        <v>614</v>
      </c>
      <c r="E29" s="115" t="s">
        <v>374</v>
      </c>
      <c r="F29" s="139">
        <v>9</v>
      </c>
      <c r="G29" s="47">
        <v>40</v>
      </c>
      <c r="H29" s="16"/>
      <c r="I29" s="17"/>
      <c r="J29" s="16"/>
      <c r="K29" s="18"/>
      <c r="L29" s="37">
        <v>12</v>
      </c>
      <c r="M29" s="18">
        <v>36</v>
      </c>
      <c r="N29" s="16"/>
      <c r="O29" s="18"/>
      <c r="P29" s="89"/>
      <c r="Q29" s="90"/>
      <c r="R29" s="89"/>
      <c r="S29" s="90"/>
      <c r="T29" s="39"/>
      <c r="U29" s="18"/>
      <c r="V29" s="39"/>
      <c r="W29" s="18"/>
      <c r="X29" s="39"/>
      <c r="Y29" s="17"/>
      <c r="Z29" s="16"/>
      <c r="AA29" s="17"/>
      <c r="AB29" s="106">
        <f t="shared" si="0"/>
        <v>76</v>
      </c>
      <c r="AC29" s="18">
        <f t="shared" si="1"/>
        <v>76</v>
      </c>
      <c r="AD29" s="107">
        <f t="shared" si="2"/>
        <v>27</v>
      </c>
      <c r="AE29" s="77">
        <v>2</v>
      </c>
    </row>
    <row r="30" spans="1:31" ht="16.5">
      <c r="A30" s="115" t="s">
        <v>646</v>
      </c>
      <c r="B30" s="96" t="s">
        <v>647</v>
      </c>
      <c r="C30" s="115" t="s">
        <v>221</v>
      </c>
      <c r="D30" s="115" t="s">
        <v>222</v>
      </c>
      <c r="E30" s="115" t="s">
        <v>353</v>
      </c>
      <c r="F30" s="139">
        <v>18</v>
      </c>
      <c r="G30" s="47">
        <v>27</v>
      </c>
      <c r="H30" s="16"/>
      <c r="I30" s="17"/>
      <c r="J30" s="16">
        <v>26</v>
      </c>
      <c r="K30" s="18">
        <v>18</v>
      </c>
      <c r="L30" s="37">
        <v>17</v>
      </c>
      <c r="M30" s="18">
        <v>29</v>
      </c>
      <c r="N30" s="16"/>
      <c r="O30" s="18"/>
      <c r="P30" s="89"/>
      <c r="Q30" s="90"/>
      <c r="R30" s="89"/>
      <c r="S30" s="90"/>
      <c r="T30" s="39"/>
      <c r="U30" s="18"/>
      <c r="V30" s="39"/>
      <c r="W30" s="18"/>
      <c r="X30" s="39"/>
      <c r="Y30" s="17"/>
      <c r="Z30" s="16"/>
      <c r="AA30" s="17"/>
      <c r="AB30" s="106">
        <f t="shared" si="0"/>
        <v>74</v>
      </c>
      <c r="AC30" s="18">
        <f t="shared" si="1"/>
        <v>74</v>
      </c>
      <c r="AD30" s="107">
        <f t="shared" si="2"/>
        <v>28</v>
      </c>
      <c r="AE30" s="77">
        <v>3</v>
      </c>
    </row>
    <row r="31" spans="1:31" ht="16.5">
      <c r="A31" s="115" t="s">
        <v>635</v>
      </c>
      <c r="B31" s="96" t="s">
        <v>636</v>
      </c>
      <c r="C31" s="115" t="s">
        <v>320</v>
      </c>
      <c r="D31" s="115" t="s">
        <v>185</v>
      </c>
      <c r="E31" s="115" t="s">
        <v>602</v>
      </c>
      <c r="F31" s="139">
        <v>15</v>
      </c>
      <c r="G31" s="47">
        <v>30</v>
      </c>
      <c r="H31" s="16">
        <v>23</v>
      </c>
      <c r="I31" s="17">
        <v>21</v>
      </c>
      <c r="J31" s="16">
        <v>22</v>
      </c>
      <c r="K31" s="18">
        <v>22</v>
      </c>
      <c r="L31" s="37"/>
      <c r="M31" s="18"/>
      <c r="N31" s="16"/>
      <c r="O31" s="18"/>
      <c r="P31" s="89"/>
      <c r="Q31" s="90"/>
      <c r="R31" s="89"/>
      <c r="S31" s="90"/>
      <c r="T31" s="39"/>
      <c r="U31" s="18"/>
      <c r="V31" s="39"/>
      <c r="W31" s="18"/>
      <c r="X31" s="39"/>
      <c r="Y31" s="17"/>
      <c r="Z31" s="16"/>
      <c r="AA31" s="17"/>
      <c r="AB31" s="106">
        <f t="shared" si="0"/>
        <v>73</v>
      </c>
      <c r="AC31" s="18">
        <f t="shared" si="1"/>
        <v>73</v>
      </c>
      <c r="AD31" s="107">
        <f t="shared" si="2"/>
        <v>29</v>
      </c>
      <c r="AE31" s="77">
        <v>3</v>
      </c>
    </row>
    <row r="32" spans="1:31" ht="16.5">
      <c r="A32" s="115" t="s">
        <v>284</v>
      </c>
      <c r="B32" s="96" t="s">
        <v>285</v>
      </c>
      <c r="C32" s="115" t="s">
        <v>320</v>
      </c>
      <c r="D32" s="115" t="s">
        <v>187</v>
      </c>
      <c r="E32" s="115" t="s">
        <v>602</v>
      </c>
      <c r="F32" s="139">
        <v>15</v>
      </c>
      <c r="G32" s="47">
        <v>30</v>
      </c>
      <c r="H32" s="16">
        <v>19</v>
      </c>
      <c r="I32" s="17">
        <v>25</v>
      </c>
      <c r="J32" s="16">
        <v>28</v>
      </c>
      <c r="K32" s="18">
        <v>16</v>
      </c>
      <c r="L32" s="37"/>
      <c r="M32" s="18"/>
      <c r="N32" s="16"/>
      <c r="O32" s="18"/>
      <c r="P32" s="89"/>
      <c r="Q32" s="90"/>
      <c r="R32" s="89"/>
      <c r="S32" s="90"/>
      <c r="T32" s="39"/>
      <c r="U32" s="18"/>
      <c r="V32" s="39"/>
      <c r="W32" s="18"/>
      <c r="X32" s="39"/>
      <c r="Y32" s="17"/>
      <c r="Z32" s="16"/>
      <c r="AA32" s="17"/>
      <c r="AB32" s="106">
        <f t="shared" si="0"/>
        <v>71</v>
      </c>
      <c r="AC32" s="18">
        <f t="shared" si="1"/>
        <v>71</v>
      </c>
      <c r="AD32" s="107">
        <f t="shared" si="2"/>
        <v>30</v>
      </c>
      <c r="AE32" s="77">
        <v>3</v>
      </c>
    </row>
    <row r="33" spans="1:31" ht="16.5">
      <c r="A33" s="115" t="s">
        <v>375</v>
      </c>
      <c r="B33" s="96">
        <v>38428</v>
      </c>
      <c r="C33" s="115" t="s">
        <v>189</v>
      </c>
      <c r="D33" s="115" t="s">
        <v>51</v>
      </c>
      <c r="E33" s="115" t="s">
        <v>634</v>
      </c>
      <c r="F33" s="139">
        <v>14</v>
      </c>
      <c r="G33" s="47">
        <v>32</v>
      </c>
      <c r="H33" s="16">
        <v>17</v>
      </c>
      <c r="I33" s="17">
        <v>27</v>
      </c>
      <c r="J33" s="16">
        <v>32</v>
      </c>
      <c r="K33" s="18">
        <v>12</v>
      </c>
      <c r="L33" s="37"/>
      <c r="M33" s="18"/>
      <c r="N33" s="16"/>
      <c r="O33" s="18"/>
      <c r="P33" s="89"/>
      <c r="Q33" s="90"/>
      <c r="R33" s="89"/>
      <c r="S33" s="90"/>
      <c r="T33" s="39"/>
      <c r="U33" s="18"/>
      <c r="V33" s="39"/>
      <c r="W33" s="18"/>
      <c r="X33" s="39"/>
      <c r="Y33" s="17"/>
      <c r="Z33" s="16"/>
      <c r="AA33" s="17"/>
      <c r="AB33" s="106">
        <f t="shared" si="0"/>
        <v>71</v>
      </c>
      <c r="AC33" s="18">
        <f t="shared" si="1"/>
        <v>71</v>
      </c>
      <c r="AD33" s="107">
        <f t="shared" si="2"/>
        <v>31</v>
      </c>
      <c r="AE33" s="77">
        <v>3</v>
      </c>
    </row>
    <row r="34" spans="1:31" ht="16.5">
      <c r="A34" s="65"/>
      <c r="B34" s="82"/>
      <c r="C34" s="82" t="s">
        <v>1062</v>
      </c>
      <c r="D34" s="82" t="s">
        <v>1063</v>
      </c>
      <c r="E34" s="82" t="s">
        <v>1007</v>
      </c>
      <c r="F34" s="139"/>
      <c r="G34" s="47"/>
      <c r="H34" s="16"/>
      <c r="I34" s="17"/>
      <c r="J34" s="16"/>
      <c r="K34" s="18"/>
      <c r="L34" s="37">
        <v>4</v>
      </c>
      <c r="M34" s="18">
        <v>55</v>
      </c>
      <c r="N34" s="16"/>
      <c r="O34" s="18"/>
      <c r="P34" s="89"/>
      <c r="Q34" s="90"/>
      <c r="R34" s="89"/>
      <c r="S34" s="90"/>
      <c r="T34" s="39"/>
      <c r="U34" s="18"/>
      <c r="V34" s="39"/>
      <c r="W34" s="18"/>
      <c r="X34" s="39"/>
      <c r="Y34" s="17"/>
      <c r="Z34" s="16"/>
      <c r="AA34" s="17"/>
      <c r="AB34" s="106">
        <f t="shared" si="0"/>
        <v>55</v>
      </c>
      <c r="AC34" s="18">
        <f t="shared" si="1"/>
        <v>55</v>
      </c>
      <c r="AD34" s="107">
        <f t="shared" si="2"/>
        <v>32</v>
      </c>
      <c r="AE34" s="77">
        <v>1</v>
      </c>
    </row>
    <row r="35" spans="1:31" ht="16.5">
      <c r="A35" s="65"/>
      <c r="B35" s="166"/>
      <c r="C35" s="82" t="s">
        <v>1064</v>
      </c>
      <c r="D35" s="82" t="s">
        <v>696</v>
      </c>
      <c r="E35" s="82" t="s">
        <v>1007</v>
      </c>
      <c r="F35" s="139"/>
      <c r="G35" s="47"/>
      <c r="H35" s="16"/>
      <c r="I35" s="17"/>
      <c r="J35" s="16"/>
      <c r="K35" s="18"/>
      <c r="L35" s="37">
        <v>4</v>
      </c>
      <c r="M35" s="18">
        <v>55</v>
      </c>
      <c r="N35" s="16"/>
      <c r="O35" s="18"/>
      <c r="P35" s="89"/>
      <c r="Q35" s="90"/>
      <c r="R35" s="89"/>
      <c r="S35" s="90"/>
      <c r="T35" s="39"/>
      <c r="U35" s="18"/>
      <c r="V35" s="39"/>
      <c r="W35" s="18"/>
      <c r="X35" s="39"/>
      <c r="Y35" s="17"/>
      <c r="Z35" s="16"/>
      <c r="AA35" s="17"/>
      <c r="AB35" s="106">
        <f t="shared" ref="AB35:AB66" si="3">G35+K35+M35+O35+Q35+S35+AA35+U35+W35+Y35+I35</f>
        <v>55</v>
      </c>
      <c r="AC35" s="18">
        <f t="shared" ref="AC35:AC69" si="4">G35+I35+K35+M35+O35+Q35+S35+AA35+U35+W35+Y35</f>
        <v>55</v>
      </c>
      <c r="AD35" s="107">
        <f t="shared" si="2"/>
        <v>33</v>
      </c>
      <c r="AE35" s="77">
        <v>1</v>
      </c>
    </row>
    <row r="36" spans="1:31" ht="16.5">
      <c r="A36" s="65"/>
      <c r="B36" s="166">
        <v>38210</v>
      </c>
      <c r="C36" s="82" t="s">
        <v>891</v>
      </c>
      <c r="D36" s="82" t="s">
        <v>892</v>
      </c>
      <c r="E36" s="82" t="s">
        <v>169</v>
      </c>
      <c r="F36" s="139"/>
      <c r="G36" s="47"/>
      <c r="H36" s="16">
        <v>6</v>
      </c>
      <c r="I36" s="17">
        <v>46</v>
      </c>
      <c r="J36" s="16"/>
      <c r="K36" s="18"/>
      <c r="L36" s="37"/>
      <c r="M36" s="18"/>
      <c r="N36" s="16"/>
      <c r="O36" s="18"/>
      <c r="P36" s="89"/>
      <c r="Q36" s="90"/>
      <c r="R36" s="89"/>
      <c r="S36" s="90"/>
      <c r="T36" s="39"/>
      <c r="U36" s="18"/>
      <c r="V36" s="39"/>
      <c r="W36" s="18"/>
      <c r="X36" s="39"/>
      <c r="Y36" s="17"/>
      <c r="Z36" s="16"/>
      <c r="AA36" s="17"/>
      <c r="AB36" s="106">
        <f t="shared" si="3"/>
        <v>46</v>
      </c>
      <c r="AC36" s="18">
        <f t="shared" si="4"/>
        <v>46</v>
      </c>
      <c r="AD36" s="107">
        <f t="shared" ref="AD36:AD69" si="5">AD35+1</f>
        <v>34</v>
      </c>
      <c r="AE36" s="77">
        <v>1</v>
      </c>
    </row>
    <row r="37" spans="1:31" ht="16.5">
      <c r="A37" s="115" t="s">
        <v>118</v>
      </c>
      <c r="B37" s="96">
        <v>37998</v>
      </c>
      <c r="C37" s="115" t="s">
        <v>241</v>
      </c>
      <c r="D37" s="115" t="s">
        <v>242</v>
      </c>
      <c r="E37" s="115" t="s">
        <v>353</v>
      </c>
      <c r="F37" s="139">
        <v>6</v>
      </c>
      <c r="G37" s="47">
        <v>46</v>
      </c>
      <c r="H37" s="16"/>
      <c r="I37" s="17"/>
      <c r="J37" s="16"/>
      <c r="K37" s="18"/>
      <c r="L37" s="37"/>
      <c r="M37" s="18"/>
      <c r="N37" s="16"/>
      <c r="O37" s="18"/>
      <c r="P37" s="89"/>
      <c r="Q37" s="90"/>
      <c r="R37" s="89"/>
      <c r="S37" s="90"/>
      <c r="T37" s="39"/>
      <c r="U37" s="18"/>
      <c r="V37" s="39"/>
      <c r="W37" s="18"/>
      <c r="X37" s="39"/>
      <c r="Y37" s="17"/>
      <c r="Z37" s="16"/>
      <c r="AA37" s="17"/>
      <c r="AB37" s="106">
        <f t="shared" si="3"/>
        <v>46</v>
      </c>
      <c r="AC37" s="18">
        <f t="shared" si="4"/>
        <v>46</v>
      </c>
      <c r="AD37" s="107">
        <f t="shared" si="5"/>
        <v>35</v>
      </c>
      <c r="AE37" s="77">
        <v>1</v>
      </c>
    </row>
    <row r="38" spans="1:31" ht="16.5">
      <c r="A38" s="115" t="s">
        <v>605</v>
      </c>
      <c r="B38" s="96" t="s">
        <v>606</v>
      </c>
      <c r="C38" s="115" t="s">
        <v>73</v>
      </c>
      <c r="D38" s="115" t="s">
        <v>306</v>
      </c>
      <c r="E38" s="115" t="s">
        <v>353</v>
      </c>
      <c r="F38" s="139">
        <v>7</v>
      </c>
      <c r="G38" s="47">
        <v>44</v>
      </c>
      <c r="H38" s="16"/>
      <c r="I38" s="17"/>
      <c r="J38" s="16"/>
      <c r="K38" s="18"/>
      <c r="L38" s="37"/>
      <c r="M38" s="18"/>
      <c r="N38" s="16"/>
      <c r="O38" s="18"/>
      <c r="P38" s="89"/>
      <c r="Q38" s="90"/>
      <c r="R38" s="89"/>
      <c r="S38" s="90"/>
      <c r="T38" s="39"/>
      <c r="U38" s="18"/>
      <c r="V38" s="39"/>
      <c r="W38" s="18"/>
      <c r="X38" s="39"/>
      <c r="Y38" s="17"/>
      <c r="Z38" s="16"/>
      <c r="AA38" s="17"/>
      <c r="AB38" s="106">
        <f t="shared" si="3"/>
        <v>44</v>
      </c>
      <c r="AC38" s="18">
        <f t="shared" si="4"/>
        <v>44</v>
      </c>
      <c r="AD38" s="107">
        <f t="shared" si="5"/>
        <v>36</v>
      </c>
      <c r="AE38" s="77">
        <v>1</v>
      </c>
    </row>
    <row r="39" spans="1:31" ht="16.5">
      <c r="A39" s="65"/>
      <c r="B39" s="166">
        <v>38523</v>
      </c>
      <c r="C39" s="82" t="s">
        <v>225</v>
      </c>
      <c r="D39" s="82" t="s">
        <v>288</v>
      </c>
      <c r="E39" s="82" t="s">
        <v>353</v>
      </c>
      <c r="F39" s="139"/>
      <c r="G39" s="47"/>
      <c r="H39" s="16">
        <v>18</v>
      </c>
      <c r="I39" s="17">
        <v>26</v>
      </c>
      <c r="J39" s="16">
        <v>29</v>
      </c>
      <c r="K39" s="18">
        <v>15</v>
      </c>
      <c r="L39" s="37"/>
      <c r="M39" s="18"/>
      <c r="N39" s="16"/>
      <c r="O39" s="18"/>
      <c r="P39" s="89"/>
      <c r="Q39" s="90"/>
      <c r="R39" s="89"/>
      <c r="S39" s="90"/>
      <c r="T39" s="39"/>
      <c r="U39" s="18"/>
      <c r="V39" s="39"/>
      <c r="W39" s="18"/>
      <c r="X39" s="39"/>
      <c r="Y39" s="17"/>
      <c r="Z39" s="16"/>
      <c r="AA39" s="17"/>
      <c r="AB39" s="106">
        <f t="shared" si="3"/>
        <v>41</v>
      </c>
      <c r="AC39" s="18">
        <f t="shared" si="4"/>
        <v>41</v>
      </c>
      <c r="AD39" s="107">
        <f t="shared" si="5"/>
        <v>37</v>
      </c>
      <c r="AE39" s="77">
        <v>2</v>
      </c>
    </row>
    <row r="40" spans="1:31" ht="16.5">
      <c r="A40" s="115" t="s">
        <v>118</v>
      </c>
      <c r="B40" s="96">
        <v>38568</v>
      </c>
      <c r="C40" s="115" t="s">
        <v>897</v>
      </c>
      <c r="D40" s="115" t="s">
        <v>264</v>
      </c>
      <c r="E40" s="115" t="s">
        <v>356</v>
      </c>
      <c r="F40" s="117">
        <v>20</v>
      </c>
      <c r="G40" s="17">
        <v>25</v>
      </c>
      <c r="H40" s="16">
        <v>28</v>
      </c>
      <c r="I40" s="17">
        <v>16</v>
      </c>
      <c r="J40" s="16"/>
      <c r="K40" s="18"/>
      <c r="L40" s="37"/>
      <c r="M40" s="18"/>
      <c r="N40" s="16"/>
      <c r="O40" s="18"/>
      <c r="P40" s="89"/>
      <c r="Q40" s="90"/>
      <c r="R40" s="89"/>
      <c r="S40" s="90"/>
      <c r="T40" s="39"/>
      <c r="U40" s="18"/>
      <c r="V40" s="39"/>
      <c r="W40" s="18"/>
      <c r="X40" s="39"/>
      <c r="Y40" s="17"/>
      <c r="Z40" s="16"/>
      <c r="AA40" s="17"/>
      <c r="AB40" s="106">
        <f t="shared" si="3"/>
        <v>41</v>
      </c>
      <c r="AC40" s="18">
        <f t="shared" si="4"/>
        <v>41</v>
      </c>
      <c r="AD40" s="107">
        <f t="shared" si="5"/>
        <v>38</v>
      </c>
      <c r="AE40" s="77">
        <v>2</v>
      </c>
    </row>
    <row r="41" spans="1:31" ht="16.5">
      <c r="A41" s="65"/>
      <c r="B41" s="82"/>
      <c r="C41" s="82" t="s">
        <v>882</v>
      </c>
      <c r="D41" s="82" t="s">
        <v>1067</v>
      </c>
      <c r="E41" s="82" t="s">
        <v>602</v>
      </c>
      <c r="F41" s="117"/>
      <c r="G41" s="47"/>
      <c r="H41" s="16"/>
      <c r="I41" s="17"/>
      <c r="J41" s="16"/>
      <c r="K41" s="18"/>
      <c r="L41" s="37">
        <v>11</v>
      </c>
      <c r="M41" s="18">
        <v>38</v>
      </c>
      <c r="N41" s="16"/>
      <c r="O41" s="18"/>
      <c r="P41" s="89"/>
      <c r="Q41" s="90"/>
      <c r="R41" s="89"/>
      <c r="S41" s="90"/>
      <c r="T41" s="39"/>
      <c r="U41" s="18"/>
      <c r="V41" s="39"/>
      <c r="W41" s="18"/>
      <c r="X41" s="39"/>
      <c r="Y41" s="17"/>
      <c r="Z41" s="16"/>
      <c r="AA41" s="17"/>
      <c r="AB41" s="106">
        <f t="shared" si="3"/>
        <v>38</v>
      </c>
      <c r="AC41" s="18">
        <f t="shared" si="4"/>
        <v>38</v>
      </c>
      <c r="AD41" s="107">
        <f t="shared" si="5"/>
        <v>39</v>
      </c>
      <c r="AE41" s="77">
        <v>1</v>
      </c>
    </row>
    <row r="42" spans="1:31" ht="16.5">
      <c r="A42" s="115" t="s">
        <v>659</v>
      </c>
      <c r="B42" s="96" t="s">
        <v>660</v>
      </c>
      <c r="C42" s="115" t="s">
        <v>76</v>
      </c>
      <c r="D42" s="115" t="s">
        <v>661</v>
      </c>
      <c r="E42" s="115" t="s">
        <v>356</v>
      </c>
      <c r="F42" s="117">
        <v>21</v>
      </c>
      <c r="G42" s="47">
        <v>24</v>
      </c>
      <c r="H42" s="16"/>
      <c r="I42" s="17"/>
      <c r="J42" s="16">
        <v>30</v>
      </c>
      <c r="K42" s="18">
        <v>14</v>
      </c>
      <c r="L42" s="37"/>
      <c r="M42" s="18"/>
      <c r="N42" s="16"/>
      <c r="O42" s="18"/>
      <c r="P42" s="89"/>
      <c r="Q42" s="90"/>
      <c r="R42" s="89"/>
      <c r="S42" s="90"/>
      <c r="T42" s="39"/>
      <c r="U42" s="18"/>
      <c r="V42" s="39"/>
      <c r="W42" s="18"/>
      <c r="X42" s="39"/>
      <c r="Y42" s="17"/>
      <c r="Z42" s="16"/>
      <c r="AA42" s="17"/>
      <c r="AB42" s="106">
        <f t="shared" si="3"/>
        <v>38</v>
      </c>
      <c r="AC42" s="18">
        <f t="shared" si="4"/>
        <v>38</v>
      </c>
      <c r="AD42" s="107">
        <f t="shared" si="5"/>
        <v>40</v>
      </c>
      <c r="AE42" s="77">
        <v>2</v>
      </c>
    </row>
    <row r="43" spans="1:31" ht="16.5">
      <c r="A43" s="65"/>
      <c r="B43" s="166">
        <v>38555</v>
      </c>
      <c r="C43" s="82" t="s">
        <v>862</v>
      </c>
      <c r="D43" s="82" t="s">
        <v>896</v>
      </c>
      <c r="E43" s="82" t="s">
        <v>845</v>
      </c>
      <c r="F43" s="117"/>
      <c r="G43" s="47"/>
      <c r="H43" s="16">
        <v>27</v>
      </c>
      <c r="I43" s="17">
        <v>17</v>
      </c>
      <c r="J43" s="16">
        <v>25</v>
      </c>
      <c r="K43" s="18">
        <v>19</v>
      </c>
      <c r="L43" s="37"/>
      <c r="M43" s="18"/>
      <c r="N43" s="16"/>
      <c r="O43" s="18"/>
      <c r="P43" s="89"/>
      <c r="Q43" s="90"/>
      <c r="R43" s="89"/>
      <c r="S43" s="90"/>
      <c r="T43" s="39"/>
      <c r="U43" s="18"/>
      <c r="V43" s="39"/>
      <c r="W43" s="18"/>
      <c r="X43" s="39"/>
      <c r="Y43" s="17"/>
      <c r="Z43" s="16"/>
      <c r="AA43" s="17"/>
      <c r="AB43" s="106">
        <f t="shared" si="3"/>
        <v>36</v>
      </c>
      <c r="AC43" s="18">
        <f t="shared" si="4"/>
        <v>36</v>
      </c>
      <c r="AD43" s="107">
        <f t="shared" si="5"/>
        <v>41</v>
      </c>
      <c r="AE43" s="77">
        <v>2</v>
      </c>
    </row>
    <row r="44" spans="1:31" ht="16.5">
      <c r="A44" s="65"/>
      <c r="B44" s="82"/>
      <c r="C44" s="82" t="s">
        <v>867</v>
      </c>
      <c r="D44" s="82" t="s">
        <v>940</v>
      </c>
      <c r="E44" s="82" t="s">
        <v>364</v>
      </c>
      <c r="F44" s="117"/>
      <c r="G44" s="47"/>
      <c r="H44" s="16"/>
      <c r="I44" s="17"/>
      <c r="J44" s="16">
        <v>12</v>
      </c>
      <c r="K44" s="18">
        <v>34</v>
      </c>
      <c r="L44" s="37"/>
      <c r="M44" s="18"/>
      <c r="N44" s="16"/>
      <c r="O44" s="18"/>
      <c r="P44" s="89"/>
      <c r="Q44" s="90"/>
      <c r="R44" s="89"/>
      <c r="S44" s="90"/>
      <c r="T44" s="39"/>
      <c r="U44" s="18"/>
      <c r="V44" s="39"/>
      <c r="W44" s="18"/>
      <c r="X44" s="39"/>
      <c r="Y44" s="17"/>
      <c r="Z44" s="16"/>
      <c r="AA44" s="17"/>
      <c r="AB44" s="106">
        <f t="shared" si="3"/>
        <v>34</v>
      </c>
      <c r="AC44" s="18">
        <f t="shared" si="4"/>
        <v>34</v>
      </c>
      <c r="AD44" s="107">
        <f t="shared" si="5"/>
        <v>42</v>
      </c>
      <c r="AE44" s="77">
        <v>1</v>
      </c>
    </row>
    <row r="45" spans="1:31" ht="16.5">
      <c r="A45" s="65"/>
      <c r="B45" s="166">
        <v>37999</v>
      </c>
      <c r="C45" s="82" t="s">
        <v>843</v>
      </c>
      <c r="D45" s="82" t="s">
        <v>43</v>
      </c>
      <c r="E45" s="82" t="s">
        <v>845</v>
      </c>
      <c r="F45" s="117"/>
      <c r="G45" s="47"/>
      <c r="H45" s="16">
        <v>12</v>
      </c>
      <c r="I45" s="17">
        <v>34</v>
      </c>
      <c r="J45" s="16"/>
      <c r="K45" s="18"/>
      <c r="L45" s="37"/>
      <c r="M45" s="18"/>
      <c r="N45" s="16"/>
      <c r="O45" s="18"/>
      <c r="P45" s="89"/>
      <c r="Q45" s="90"/>
      <c r="R45" s="89"/>
      <c r="S45" s="90"/>
      <c r="T45" s="39"/>
      <c r="U45" s="18"/>
      <c r="V45" s="39"/>
      <c r="W45" s="18"/>
      <c r="X45" s="39"/>
      <c r="Y45" s="17"/>
      <c r="Z45" s="16"/>
      <c r="AA45" s="17"/>
      <c r="AB45" s="106">
        <f t="shared" si="3"/>
        <v>34</v>
      </c>
      <c r="AC45" s="18">
        <f t="shared" si="4"/>
        <v>34</v>
      </c>
      <c r="AD45" s="107">
        <f t="shared" si="5"/>
        <v>43</v>
      </c>
      <c r="AE45" s="77">
        <v>1</v>
      </c>
    </row>
    <row r="46" spans="1:31" ht="16.5">
      <c r="A46" s="65"/>
      <c r="B46" s="82"/>
      <c r="C46" s="82" t="s">
        <v>941</v>
      </c>
      <c r="D46" s="205" t="s">
        <v>149</v>
      </c>
      <c r="E46" s="82" t="s">
        <v>353</v>
      </c>
      <c r="F46" s="117"/>
      <c r="G46" s="47"/>
      <c r="H46" s="16"/>
      <c r="I46" s="17"/>
      <c r="J46" s="16">
        <v>15</v>
      </c>
      <c r="K46" s="18">
        <v>29</v>
      </c>
      <c r="L46" s="37"/>
      <c r="M46" s="18"/>
      <c r="N46" s="16"/>
      <c r="O46" s="18"/>
      <c r="P46" s="89"/>
      <c r="Q46" s="90"/>
      <c r="R46" s="89"/>
      <c r="S46" s="90"/>
      <c r="T46" s="39"/>
      <c r="U46" s="18"/>
      <c r="V46" s="39"/>
      <c r="W46" s="18"/>
      <c r="X46" s="39"/>
      <c r="Y46" s="17"/>
      <c r="Z46" s="16"/>
      <c r="AA46" s="17"/>
      <c r="AB46" s="106">
        <f t="shared" si="3"/>
        <v>29</v>
      </c>
      <c r="AC46" s="18">
        <f t="shared" si="4"/>
        <v>29</v>
      </c>
      <c r="AD46" s="107">
        <f t="shared" si="5"/>
        <v>44</v>
      </c>
      <c r="AE46" s="77">
        <v>1</v>
      </c>
    </row>
    <row r="47" spans="1:31" ht="16.5">
      <c r="A47" s="65"/>
      <c r="B47" s="82"/>
      <c r="C47" s="82" t="s">
        <v>1071</v>
      </c>
      <c r="D47" s="82" t="s">
        <v>321</v>
      </c>
      <c r="E47" s="82" t="s">
        <v>947</v>
      </c>
      <c r="F47" s="117"/>
      <c r="G47" s="47"/>
      <c r="H47" s="16"/>
      <c r="I47" s="17"/>
      <c r="J47" s="16"/>
      <c r="K47" s="18"/>
      <c r="L47" s="37">
        <v>18</v>
      </c>
      <c r="M47" s="18">
        <v>28</v>
      </c>
      <c r="N47" s="16"/>
      <c r="O47" s="18"/>
      <c r="P47" s="89"/>
      <c r="Q47" s="90"/>
      <c r="R47" s="89"/>
      <c r="S47" s="90"/>
      <c r="T47" s="39"/>
      <c r="U47" s="18"/>
      <c r="V47" s="39"/>
      <c r="W47" s="18"/>
      <c r="X47" s="39"/>
      <c r="Y47" s="17"/>
      <c r="Z47" s="16"/>
      <c r="AA47" s="17"/>
      <c r="AB47" s="106">
        <f t="shared" si="3"/>
        <v>28</v>
      </c>
      <c r="AC47" s="18">
        <f t="shared" si="4"/>
        <v>28</v>
      </c>
      <c r="AD47" s="107">
        <f t="shared" si="5"/>
        <v>45</v>
      </c>
      <c r="AE47" s="77">
        <v>1</v>
      </c>
    </row>
    <row r="48" spans="1:31" ht="16.5">
      <c r="A48" s="115" t="s">
        <v>118</v>
      </c>
      <c r="B48" s="96">
        <v>38326</v>
      </c>
      <c r="C48" s="115" t="s">
        <v>642</v>
      </c>
      <c r="D48" s="115" t="s">
        <v>643</v>
      </c>
      <c r="E48" s="115" t="s">
        <v>353</v>
      </c>
      <c r="F48" s="117">
        <v>17</v>
      </c>
      <c r="G48" s="47">
        <v>28</v>
      </c>
      <c r="H48" s="16"/>
      <c r="I48" s="17"/>
      <c r="J48" s="16"/>
      <c r="K48" s="18"/>
      <c r="L48" s="37"/>
      <c r="M48" s="18"/>
      <c r="N48" s="16"/>
      <c r="O48" s="18"/>
      <c r="P48" s="89"/>
      <c r="Q48" s="90"/>
      <c r="R48" s="89"/>
      <c r="S48" s="90"/>
      <c r="T48" s="39"/>
      <c r="U48" s="18"/>
      <c r="V48" s="39"/>
      <c r="W48" s="18"/>
      <c r="X48" s="39"/>
      <c r="Y48" s="17"/>
      <c r="Z48" s="16"/>
      <c r="AA48" s="17"/>
      <c r="AB48" s="106">
        <f t="shared" si="3"/>
        <v>28</v>
      </c>
      <c r="AC48" s="18">
        <f t="shared" si="4"/>
        <v>28</v>
      </c>
      <c r="AD48" s="107">
        <f t="shared" si="5"/>
        <v>46</v>
      </c>
      <c r="AE48" s="77">
        <v>1</v>
      </c>
    </row>
    <row r="49" spans="1:31" ht="16.5">
      <c r="A49" s="115" t="s">
        <v>118</v>
      </c>
      <c r="B49" s="96">
        <v>38313</v>
      </c>
      <c r="C49" s="115" t="s">
        <v>644</v>
      </c>
      <c r="D49" s="115" t="s">
        <v>645</v>
      </c>
      <c r="E49" s="115" t="s">
        <v>353</v>
      </c>
      <c r="F49" s="117">
        <v>17</v>
      </c>
      <c r="G49" s="47">
        <v>28</v>
      </c>
      <c r="H49" s="16"/>
      <c r="I49" s="17"/>
      <c r="J49" s="16"/>
      <c r="K49" s="18"/>
      <c r="L49" s="37"/>
      <c r="M49" s="18"/>
      <c r="N49" s="16"/>
      <c r="O49" s="18"/>
      <c r="P49" s="89"/>
      <c r="Q49" s="90"/>
      <c r="R49" s="89"/>
      <c r="S49" s="90"/>
      <c r="T49" s="39"/>
      <c r="U49" s="18"/>
      <c r="V49" s="39"/>
      <c r="W49" s="18"/>
      <c r="X49" s="39"/>
      <c r="Y49" s="17"/>
      <c r="Z49" s="16"/>
      <c r="AA49" s="17"/>
      <c r="AB49" s="106">
        <f t="shared" si="3"/>
        <v>28</v>
      </c>
      <c r="AC49" s="18">
        <f t="shared" si="4"/>
        <v>28</v>
      </c>
      <c r="AD49" s="107">
        <f t="shared" si="5"/>
        <v>47</v>
      </c>
      <c r="AE49" s="77">
        <v>1</v>
      </c>
    </row>
    <row r="50" spans="1:31" ht="16.5">
      <c r="A50" s="63"/>
      <c r="B50" s="65"/>
      <c r="C50" s="82" t="s">
        <v>944</v>
      </c>
      <c r="D50" s="82" t="s">
        <v>945</v>
      </c>
      <c r="E50" s="82" t="s">
        <v>946</v>
      </c>
      <c r="F50" s="117"/>
      <c r="G50" s="47"/>
      <c r="H50" s="16"/>
      <c r="I50" s="17"/>
      <c r="J50" s="16">
        <v>17</v>
      </c>
      <c r="K50" s="18">
        <v>27</v>
      </c>
      <c r="L50" s="37"/>
      <c r="M50" s="18"/>
      <c r="N50" s="16"/>
      <c r="O50" s="18"/>
      <c r="P50" s="89"/>
      <c r="Q50" s="90"/>
      <c r="R50" s="89"/>
      <c r="S50" s="90"/>
      <c r="T50" s="39"/>
      <c r="U50" s="18"/>
      <c r="V50" s="39"/>
      <c r="W50" s="18"/>
      <c r="X50" s="39"/>
      <c r="Y50" s="17"/>
      <c r="Z50" s="16"/>
      <c r="AA50" s="17"/>
      <c r="AB50" s="106">
        <f t="shared" si="3"/>
        <v>27</v>
      </c>
      <c r="AC50" s="18">
        <f t="shared" si="4"/>
        <v>27</v>
      </c>
      <c r="AD50" s="107">
        <f t="shared" si="5"/>
        <v>48</v>
      </c>
      <c r="AE50" s="77">
        <v>1</v>
      </c>
    </row>
    <row r="51" spans="1:31" ht="16.5">
      <c r="A51" s="65"/>
      <c r="B51" s="82"/>
      <c r="C51" s="82" t="s">
        <v>1072</v>
      </c>
      <c r="D51" s="82" t="s">
        <v>264</v>
      </c>
      <c r="E51" s="82" t="s">
        <v>356</v>
      </c>
      <c r="F51" s="117"/>
      <c r="G51" s="47"/>
      <c r="H51" s="16"/>
      <c r="I51" s="17"/>
      <c r="J51" s="16"/>
      <c r="K51" s="18"/>
      <c r="L51" s="37">
        <v>20</v>
      </c>
      <c r="M51" s="18">
        <v>26</v>
      </c>
      <c r="N51" s="16"/>
      <c r="O51" s="18"/>
      <c r="P51" s="89"/>
      <c r="Q51" s="90"/>
      <c r="R51" s="89"/>
      <c r="S51" s="90"/>
      <c r="T51" s="39"/>
      <c r="U51" s="18"/>
      <c r="V51" s="39"/>
      <c r="W51" s="18"/>
      <c r="X51" s="39"/>
      <c r="Y51" s="17"/>
      <c r="Z51" s="16"/>
      <c r="AA51" s="17"/>
      <c r="AB51" s="106">
        <f t="shared" si="3"/>
        <v>26</v>
      </c>
      <c r="AC51" s="18">
        <f t="shared" si="4"/>
        <v>26</v>
      </c>
      <c r="AD51" s="107">
        <f t="shared" si="5"/>
        <v>49</v>
      </c>
      <c r="AE51" s="77">
        <v>1</v>
      </c>
    </row>
    <row r="52" spans="1:31" ht="16.5">
      <c r="A52" s="65"/>
      <c r="B52" s="82"/>
      <c r="C52" s="82" t="s">
        <v>99</v>
      </c>
      <c r="D52" s="82" t="s">
        <v>968</v>
      </c>
      <c r="E52" s="82" t="s">
        <v>356</v>
      </c>
      <c r="F52" s="117"/>
      <c r="G52" s="47"/>
      <c r="H52" s="16"/>
      <c r="I52" s="17"/>
      <c r="J52" s="16"/>
      <c r="K52" s="18"/>
      <c r="L52" s="37">
        <v>20</v>
      </c>
      <c r="M52" s="18">
        <v>26</v>
      </c>
      <c r="N52" s="16"/>
      <c r="O52" s="18"/>
      <c r="P52" s="89"/>
      <c r="Q52" s="90"/>
      <c r="R52" s="89"/>
      <c r="S52" s="90"/>
      <c r="T52" s="39"/>
      <c r="U52" s="18"/>
      <c r="V52" s="39"/>
      <c r="W52" s="18"/>
      <c r="X52" s="39"/>
      <c r="Y52" s="17"/>
      <c r="Z52" s="16"/>
      <c r="AA52" s="17"/>
      <c r="AB52" s="106">
        <f t="shared" si="3"/>
        <v>26</v>
      </c>
      <c r="AC52" s="18">
        <f t="shared" si="4"/>
        <v>26</v>
      </c>
      <c r="AD52" s="107">
        <f t="shared" si="5"/>
        <v>50</v>
      </c>
      <c r="AE52" s="77">
        <v>1</v>
      </c>
    </row>
    <row r="53" spans="1:31" ht="16.5">
      <c r="A53" s="115" t="s">
        <v>210</v>
      </c>
      <c r="B53" s="96" t="s">
        <v>651</v>
      </c>
      <c r="C53" s="115" t="s">
        <v>223</v>
      </c>
      <c r="D53" s="115" t="s">
        <v>224</v>
      </c>
      <c r="E53" s="115" t="s">
        <v>356</v>
      </c>
      <c r="F53" s="117">
        <v>19</v>
      </c>
      <c r="G53" s="47">
        <v>26</v>
      </c>
      <c r="H53" s="16"/>
      <c r="I53" s="17"/>
      <c r="J53" s="16"/>
      <c r="K53" s="18"/>
      <c r="L53" s="37"/>
      <c r="M53" s="18"/>
      <c r="N53" s="16"/>
      <c r="O53" s="18"/>
      <c r="P53" s="89"/>
      <c r="Q53" s="90"/>
      <c r="R53" s="89"/>
      <c r="S53" s="90"/>
      <c r="T53" s="39"/>
      <c r="U53" s="18"/>
      <c r="V53" s="39"/>
      <c r="W53" s="18"/>
      <c r="X53" s="39"/>
      <c r="Y53" s="17"/>
      <c r="Z53" s="16"/>
      <c r="AA53" s="17"/>
      <c r="AB53" s="106">
        <f t="shared" si="3"/>
        <v>26</v>
      </c>
      <c r="AC53" s="18">
        <f t="shared" si="4"/>
        <v>26</v>
      </c>
      <c r="AD53" s="107">
        <f t="shared" si="5"/>
        <v>51</v>
      </c>
      <c r="AE53" s="77">
        <v>1</v>
      </c>
    </row>
    <row r="54" spans="1:31" ht="16.5">
      <c r="A54" s="115" t="s">
        <v>652</v>
      </c>
      <c r="B54" s="96" t="s">
        <v>653</v>
      </c>
      <c r="C54" s="115" t="s">
        <v>654</v>
      </c>
      <c r="D54" s="115" t="s">
        <v>237</v>
      </c>
      <c r="E54" s="115" t="s">
        <v>356</v>
      </c>
      <c r="F54" s="117">
        <v>19</v>
      </c>
      <c r="G54" s="47">
        <v>26</v>
      </c>
      <c r="H54" s="16"/>
      <c r="I54" s="17"/>
      <c r="J54" s="16"/>
      <c r="K54" s="18"/>
      <c r="L54" s="37"/>
      <c r="M54" s="18"/>
      <c r="N54" s="16"/>
      <c r="O54" s="18"/>
      <c r="P54" s="89"/>
      <c r="Q54" s="90"/>
      <c r="R54" s="89"/>
      <c r="S54" s="90"/>
      <c r="T54" s="39"/>
      <c r="U54" s="18"/>
      <c r="V54" s="39"/>
      <c r="W54" s="18"/>
      <c r="X54" s="39"/>
      <c r="Y54" s="17"/>
      <c r="Z54" s="16"/>
      <c r="AA54" s="17"/>
      <c r="AB54" s="106">
        <f t="shared" si="3"/>
        <v>26</v>
      </c>
      <c r="AC54" s="18">
        <f t="shared" si="4"/>
        <v>26</v>
      </c>
      <c r="AD54" s="107">
        <f t="shared" si="5"/>
        <v>52</v>
      </c>
      <c r="AE54" s="77">
        <v>1</v>
      </c>
    </row>
    <row r="55" spans="1:31" ht="16.5">
      <c r="A55" s="115" t="s">
        <v>655</v>
      </c>
      <c r="B55" s="96" t="s">
        <v>656</v>
      </c>
      <c r="C55" s="115" t="s">
        <v>185</v>
      </c>
      <c r="D55" s="115" t="s">
        <v>657</v>
      </c>
      <c r="E55" s="115" t="s">
        <v>356</v>
      </c>
      <c r="F55" s="117">
        <v>20</v>
      </c>
      <c r="G55" s="47">
        <v>25</v>
      </c>
      <c r="H55" s="16"/>
      <c r="I55" s="17"/>
      <c r="J55" s="16"/>
      <c r="K55" s="18"/>
      <c r="L55" s="37"/>
      <c r="M55" s="18"/>
      <c r="N55" s="16"/>
      <c r="O55" s="18"/>
      <c r="P55" s="89"/>
      <c r="Q55" s="90"/>
      <c r="R55" s="89"/>
      <c r="S55" s="90"/>
      <c r="T55" s="39"/>
      <c r="U55" s="18"/>
      <c r="V55" s="39"/>
      <c r="W55" s="18"/>
      <c r="X55" s="39"/>
      <c r="Y55" s="17"/>
      <c r="Z55" s="16"/>
      <c r="AA55" s="17"/>
      <c r="AB55" s="106">
        <f t="shared" si="3"/>
        <v>25</v>
      </c>
      <c r="AC55" s="18">
        <f t="shared" si="4"/>
        <v>25</v>
      </c>
      <c r="AD55" s="107">
        <f t="shared" si="5"/>
        <v>53</v>
      </c>
      <c r="AE55" s="77">
        <v>1</v>
      </c>
    </row>
    <row r="56" spans="1:31" ht="16.5">
      <c r="A56" s="63"/>
      <c r="B56" s="82"/>
      <c r="C56" s="82" t="s">
        <v>942</v>
      </c>
      <c r="D56" s="82" t="s">
        <v>943</v>
      </c>
      <c r="E56" s="82" t="s">
        <v>364</v>
      </c>
      <c r="F56" s="117"/>
      <c r="G56" s="47"/>
      <c r="H56" s="16"/>
      <c r="I56" s="17"/>
      <c r="J56" s="16">
        <v>34</v>
      </c>
      <c r="K56" s="18">
        <v>10</v>
      </c>
      <c r="L56" s="37"/>
      <c r="M56" s="18"/>
      <c r="N56" s="16"/>
      <c r="O56" s="18"/>
      <c r="P56" s="89"/>
      <c r="Q56" s="90"/>
      <c r="R56" s="89"/>
      <c r="S56" s="90"/>
      <c r="T56" s="39"/>
      <c r="U56" s="18"/>
      <c r="V56" s="39"/>
      <c r="W56" s="18"/>
      <c r="X56" s="39"/>
      <c r="Y56" s="17"/>
      <c r="Z56" s="16"/>
      <c r="AA56" s="17"/>
      <c r="AB56" s="106">
        <f t="shared" si="3"/>
        <v>10</v>
      </c>
      <c r="AC56" s="18">
        <f t="shared" si="4"/>
        <v>10</v>
      </c>
      <c r="AD56" s="107">
        <f t="shared" si="5"/>
        <v>54</v>
      </c>
      <c r="AE56" s="77">
        <v>1</v>
      </c>
    </row>
    <row r="57" spans="1:31" ht="16.5">
      <c r="A57" s="65"/>
      <c r="B57" s="82"/>
      <c r="C57" s="82" t="s">
        <v>657</v>
      </c>
      <c r="D57" s="82" t="s">
        <v>185</v>
      </c>
      <c r="E57" s="82" t="s">
        <v>356</v>
      </c>
      <c r="F57" s="117"/>
      <c r="G57" s="47"/>
      <c r="H57" s="16"/>
      <c r="I57" s="17"/>
      <c r="J57" s="16">
        <v>35</v>
      </c>
      <c r="K57" s="18">
        <v>10</v>
      </c>
      <c r="L57" s="37"/>
      <c r="M57" s="18"/>
      <c r="N57" s="16"/>
      <c r="O57" s="18"/>
      <c r="P57" s="89"/>
      <c r="Q57" s="90"/>
      <c r="R57" s="89"/>
      <c r="S57" s="90"/>
      <c r="T57" s="39"/>
      <c r="U57" s="18"/>
      <c r="V57" s="39"/>
      <c r="W57" s="18"/>
      <c r="X57" s="39"/>
      <c r="Y57" s="17"/>
      <c r="Z57" s="16"/>
      <c r="AA57" s="17"/>
      <c r="AB57" s="106">
        <f t="shared" si="3"/>
        <v>10</v>
      </c>
      <c r="AC57" s="18">
        <f t="shared" si="4"/>
        <v>10</v>
      </c>
      <c r="AD57" s="107">
        <f t="shared" si="5"/>
        <v>55</v>
      </c>
      <c r="AE57" s="77">
        <v>1</v>
      </c>
    </row>
    <row r="58" spans="1:31" ht="16.5">
      <c r="A58" s="65"/>
      <c r="B58" s="115"/>
      <c r="C58" s="82" t="s">
        <v>1065</v>
      </c>
      <c r="D58" s="82" t="s">
        <v>278</v>
      </c>
      <c r="E58" s="82" t="s">
        <v>1045</v>
      </c>
      <c r="F58" s="117"/>
      <c r="G58" s="47"/>
      <c r="H58" s="16"/>
      <c r="I58" s="17"/>
      <c r="J58" s="16"/>
      <c r="K58" s="18"/>
      <c r="L58" s="37">
        <v>8</v>
      </c>
      <c r="M58" s="18">
        <v>0</v>
      </c>
      <c r="N58" s="16"/>
      <c r="O58" s="18"/>
      <c r="P58" s="89"/>
      <c r="Q58" s="90"/>
      <c r="R58" s="89"/>
      <c r="S58" s="90"/>
      <c r="T58" s="39"/>
      <c r="U58" s="18"/>
      <c r="V58" s="39"/>
      <c r="W58" s="18"/>
      <c r="X58" s="39"/>
      <c r="Y58" s="17"/>
      <c r="Z58" s="16"/>
      <c r="AA58" s="17"/>
      <c r="AB58" s="106">
        <f t="shared" si="3"/>
        <v>0</v>
      </c>
      <c r="AC58" s="18">
        <f t="shared" si="4"/>
        <v>0</v>
      </c>
      <c r="AD58" s="107">
        <f t="shared" si="5"/>
        <v>56</v>
      </c>
      <c r="AE58" s="77">
        <v>1</v>
      </c>
    </row>
    <row r="59" spans="1:31" ht="16.5">
      <c r="A59" s="65"/>
      <c r="B59" s="82"/>
      <c r="C59" s="82" t="s">
        <v>1066</v>
      </c>
      <c r="D59" s="82" t="s">
        <v>245</v>
      </c>
      <c r="E59" s="82" t="s">
        <v>1045</v>
      </c>
      <c r="F59" s="117"/>
      <c r="G59" s="47"/>
      <c r="H59" s="16"/>
      <c r="I59" s="17"/>
      <c r="J59" s="16"/>
      <c r="K59" s="18"/>
      <c r="L59" s="37">
        <v>8</v>
      </c>
      <c r="M59" s="18">
        <v>0</v>
      </c>
      <c r="N59" s="16"/>
      <c r="O59" s="18"/>
      <c r="P59" s="89"/>
      <c r="Q59" s="90"/>
      <c r="R59" s="89"/>
      <c r="S59" s="90"/>
      <c r="T59" s="39"/>
      <c r="U59" s="18"/>
      <c r="V59" s="39"/>
      <c r="W59" s="18"/>
      <c r="X59" s="39"/>
      <c r="Y59" s="17"/>
      <c r="Z59" s="16"/>
      <c r="AA59" s="17"/>
      <c r="AB59" s="106">
        <f t="shared" si="3"/>
        <v>0</v>
      </c>
      <c r="AC59" s="18">
        <f t="shared" si="4"/>
        <v>0</v>
      </c>
      <c r="AD59" s="107">
        <f t="shared" si="5"/>
        <v>57</v>
      </c>
      <c r="AE59" s="77">
        <v>1</v>
      </c>
    </row>
    <row r="60" spans="1:31" ht="16.5">
      <c r="A60" s="65"/>
      <c r="B60" s="82"/>
      <c r="C60" s="82" t="s">
        <v>1068</v>
      </c>
      <c r="D60" s="82" t="s">
        <v>1069</v>
      </c>
      <c r="E60" s="82" t="s">
        <v>118</v>
      </c>
      <c r="F60" s="117"/>
      <c r="G60" s="47"/>
      <c r="H60" s="16"/>
      <c r="I60" s="17"/>
      <c r="J60" s="16"/>
      <c r="K60" s="18"/>
      <c r="L60" s="37">
        <v>13</v>
      </c>
      <c r="M60" s="18">
        <v>0</v>
      </c>
      <c r="N60" s="16"/>
      <c r="O60" s="18"/>
      <c r="P60" s="89"/>
      <c r="Q60" s="90"/>
      <c r="R60" s="89"/>
      <c r="S60" s="90"/>
      <c r="T60" s="39"/>
      <c r="U60" s="18"/>
      <c r="V60" s="39"/>
      <c r="W60" s="18"/>
      <c r="X60" s="39"/>
      <c r="Y60" s="17"/>
      <c r="Z60" s="16"/>
      <c r="AA60" s="17"/>
      <c r="AB60" s="106">
        <f t="shared" si="3"/>
        <v>0</v>
      </c>
      <c r="AC60" s="18">
        <f t="shared" si="4"/>
        <v>0</v>
      </c>
      <c r="AD60" s="107">
        <f t="shared" si="5"/>
        <v>58</v>
      </c>
      <c r="AE60" s="77">
        <v>1</v>
      </c>
    </row>
    <row r="61" spans="1:31" ht="16.5">
      <c r="A61" s="65"/>
      <c r="B61" s="82"/>
      <c r="C61" s="82" t="s">
        <v>1070</v>
      </c>
      <c r="D61" s="82" t="s">
        <v>1032</v>
      </c>
      <c r="E61" s="82" t="s">
        <v>118</v>
      </c>
      <c r="F61" s="117"/>
      <c r="G61" s="47"/>
      <c r="H61" s="16"/>
      <c r="I61" s="17"/>
      <c r="J61" s="16"/>
      <c r="K61" s="18"/>
      <c r="L61" s="37">
        <v>13</v>
      </c>
      <c r="M61" s="18">
        <v>0</v>
      </c>
      <c r="N61" s="16"/>
      <c r="O61" s="18"/>
      <c r="P61" s="89"/>
      <c r="Q61" s="90"/>
      <c r="R61" s="89"/>
      <c r="S61" s="90"/>
      <c r="T61" s="39"/>
      <c r="U61" s="18"/>
      <c r="V61" s="39"/>
      <c r="W61" s="18"/>
      <c r="X61" s="39"/>
      <c r="Y61" s="17"/>
      <c r="Z61" s="16"/>
      <c r="AA61" s="17"/>
      <c r="AB61" s="106">
        <f t="shared" si="3"/>
        <v>0</v>
      </c>
      <c r="AC61" s="18">
        <f t="shared" si="4"/>
        <v>0</v>
      </c>
      <c r="AD61" s="107">
        <f t="shared" si="5"/>
        <v>59</v>
      </c>
      <c r="AE61" s="77">
        <v>1</v>
      </c>
    </row>
    <row r="62" spans="1:31" ht="16.5">
      <c r="A62" s="65"/>
      <c r="B62" s="82"/>
      <c r="C62" s="65" t="s">
        <v>1070</v>
      </c>
      <c r="D62" s="65" t="s">
        <v>986</v>
      </c>
      <c r="E62" s="82" t="s">
        <v>118</v>
      </c>
      <c r="F62" s="117"/>
      <c r="G62" s="47"/>
      <c r="H62" s="16"/>
      <c r="I62" s="17"/>
      <c r="J62" s="16"/>
      <c r="K62" s="18"/>
      <c r="L62" s="37">
        <v>21</v>
      </c>
      <c r="M62" s="18">
        <v>0</v>
      </c>
      <c r="N62" s="16"/>
      <c r="O62" s="18"/>
      <c r="P62" s="89"/>
      <c r="Q62" s="90"/>
      <c r="R62" s="89"/>
      <c r="S62" s="90"/>
      <c r="T62" s="39"/>
      <c r="U62" s="18"/>
      <c r="V62" s="39"/>
      <c r="W62" s="18"/>
      <c r="X62" s="39"/>
      <c r="Y62" s="17"/>
      <c r="Z62" s="16"/>
      <c r="AA62" s="17"/>
      <c r="AB62" s="106">
        <f t="shared" si="3"/>
        <v>0</v>
      </c>
      <c r="AC62" s="18">
        <f t="shared" si="4"/>
        <v>0</v>
      </c>
      <c r="AD62" s="107">
        <f t="shared" si="5"/>
        <v>60</v>
      </c>
      <c r="AE62" s="77">
        <v>1</v>
      </c>
    </row>
    <row r="63" spans="1:31" ht="16.5">
      <c r="A63" s="115" t="s">
        <v>118</v>
      </c>
      <c r="B63" s="96">
        <v>38440</v>
      </c>
      <c r="C63" s="115" t="s">
        <v>628</v>
      </c>
      <c r="D63" s="115" t="s">
        <v>629</v>
      </c>
      <c r="E63" s="195" t="s">
        <v>118</v>
      </c>
      <c r="F63" s="117">
        <v>12</v>
      </c>
      <c r="G63" s="47">
        <v>0</v>
      </c>
      <c r="H63" s="16"/>
      <c r="I63" s="17"/>
      <c r="J63" s="16"/>
      <c r="K63" s="18"/>
      <c r="L63" s="37"/>
      <c r="M63" s="18"/>
      <c r="N63" s="16"/>
      <c r="O63" s="18"/>
      <c r="P63" s="89"/>
      <c r="Q63" s="90"/>
      <c r="R63" s="89"/>
      <c r="S63" s="90"/>
      <c r="T63" s="39"/>
      <c r="U63" s="18"/>
      <c r="V63" s="39"/>
      <c r="W63" s="18"/>
      <c r="X63" s="39"/>
      <c r="Y63" s="17"/>
      <c r="Z63" s="16"/>
      <c r="AA63" s="17"/>
      <c r="AB63" s="106">
        <f t="shared" si="3"/>
        <v>0</v>
      </c>
      <c r="AC63" s="18">
        <f t="shared" si="4"/>
        <v>0</v>
      </c>
      <c r="AD63" s="107">
        <f t="shared" si="5"/>
        <v>61</v>
      </c>
      <c r="AE63" s="77">
        <v>1</v>
      </c>
    </row>
    <row r="64" spans="1:31" ht="16.5">
      <c r="A64" s="115" t="s">
        <v>118</v>
      </c>
      <c r="B64" s="96">
        <v>38539</v>
      </c>
      <c r="C64" s="115" t="s">
        <v>630</v>
      </c>
      <c r="D64" s="115" t="s">
        <v>190</v>
      </c>
      <c r="E64" s="195" t="s">
        <v>118</v>
      </c>
      <c r="F64" s="117">
        <v>12</v>
      </c>
      <c r="G64" s="47">
        <v>0</v>
      </c>
      <c r="H64" s="16"/>
      <c r="I64" s="17"/>
      <c r="J64" s="16"/>
      <c r="K64" s="18"/>
      <c r="L64" s="37"/>
      <c r="M64" s="18"/>
      <c r="N64" s="16"/>
      <c r="O64" s="18"/>
      <c r="P64" s="89"/>
      <c r="Q64" s="90"/>
      <c r="R64" s="89"/>
      <c r="S64" s="90"/>
      <c r="T64" s="39"/>
      <c r="U64" s="18"/>
      <c r="V64" s="39"/>
      <c r="W64" s="18"/>
      <c r="X64" s="39"/>
      <c r="Y64" s="17"/>
      <c r="Z64" s="16"/>
      <c r="AA64" s="17"/>
      <c r="AB64" s="106">
        <f t="shared" si="3"/>
        <v>0</v>
      </c>
      <c r="AC64" s="18">
        <f t="shared" si="4"/>
        <v>0</v>
      </c>
      <c r="AD64" s="107">
        <f t="shared" si="5"/>
        <v>62</v>
      </c>
      <c r="AE64" s="77">
        <v>1</v>
      </c>
    </row>
    <row r="65" spans="1:30" ht="16.5">
      <c r="A65" s="193" t="s">
        <v>118</v>
      </c>
      <c r="B65" s="194">
        <v>37631</v>
      </c>
      <c r="C65" s="193" t="s">
        <v>815</v>
      </c>
      <c r="D65" s="193" t="s">
        <v>149</v>
      </c>
      <c r="E65" s="196" t="s">
        <v>118</v>
      </c>
      <c r="F65" s="117">
        <v>22</v>
      </c>
      <c r="G65" s="47">
        <v>0</v>
      </c>
      <c r="H65" s="16"/>
      <c r="I65" s="17"/>
      <c r="J65" s="16"/>
      <c r="K65" s="18"/>
      <c r="L65" s="37"/>
      <c r="M65" s="18"/>
      <c r="N65" s="16"/>
      <c r="O65" s="18"/>
      <c r="P65" s="89"/>
      <c r="Q65" s="90"/>
      <c r="R65" s="89"/>
      <c r="S65" s="90"/>
      <c r="T65" s="39"/>
      <c r="U65" s="18"/>
      <c r="V65" s="39"/>
      <c r="W65" s="18"/>
      <c r="X65" s="39"/>
      <c r="Y65" s="17"/>
      <c r="Z65" s="16"/>
      <c r="AA65" s="17"/>
      <c r="AB65" s="106">
        <f t="shared" si="3"/>
        <v>0</v>
      </c>
      <c r="AC65" s="18">
        <f t="shared" si="4"/>
        <v>0</v>
      </c>
      <c r="AD65" s="107">
        <f t="shared" si="5"/>
        <v>63</v>
      </c>
    </row>
    <row r="66" spans="1:30" ht="16.5">
      <c r="A66" s="65"/>
      <c r="B66" s="82"/>
      <c r="C66" s="65"/>
      <c r="D66" s="65"/>
      <c r="E66" s="65"/>
      <c r="F66" s="117"/>
      <c r="G66" s="47"/>
      <c r="H66" s="16"/>
      <c r="I66" s="17"/>
      <c r="J66" s="16"/>
      <c r="K66" s="18"/>
      <c r="L66" s="37"/>
      <c r="M66" s="18"/>
      <c r="N66" s="16"/>
      <c r="O66" s="18"/>
      <c r="P66" s="89"/>
      <c r="Q66" s="90"/>
      <c r="R66" s="89"/>
      <c r="S66" s="90"/>
      <c r="T66" s="39"/>
      <c r="U66" s="18"/>
      <c r="V66" s="39"/>
      <c r="W66" s="18"/>
      <c r="X66" s="39"/>
      <c r="Y66" s="17"/>
      <c r="Z66" s="16"/>
      <c r="AA66" s="17"/>
      <c r="AB66" s="106">
        <f t="shared" si="3"/>
        <v>0</v>
      </c>
      <c r="AC66" s="18">
        <f t="shared" si="4"/>
        <v>0</v>
      </c>
      <c r="AD66" s="107">
        <f t="shared" si="5"/>
        <v>64</v>
      </c>
    </row>
    <row r="67" spans="1:30" ht="16.5">
      <c r="A67" s="65"/>
      <c r="B67" s="82"/>
      <c r="C67" s="65"/>
      <c r="D67" s="65"/>
      <c r="E67" s="65"/>
      <c r="F67" s="117"/>
      <c r="G67" s="47"/>
      <c r="H67" s="16"/>
      <c r="I67" s="17"/>
      <c r="J67" s="16"/>
      <c r="K67" s="18"/>
      <c r="L67" s="37"/>
      <c r="M67" s="18"/>
      <c r="N67" s="16"/>
      <c r="O67" s="18"/>
      <c r="P67" s="89"/>
      <c r="Q67" s="90"/>
      <c r="R67" s="89"/>
      <c r="S67" s="90"/>
      <c r="T67" s="39"/>
      <c r="U67" s="18"/>
      <c r="V67" s="39"/>
      <c r="W67" s="18"/>
      <c r="X67" s="39"/>
      <c r="Y67" s="17"/>
      <c r="Z67" s="16"/>
      <c r="AA67" s="17"/>
      <c r="AB67" s="106">
        <f>G67+K67+M67+O67+Q67+S67+AA67+U67+W67+Y67+I67</f>
        <v>0</v>
      </c>
      <c r="AC67" s="18">
        <f t="shared" si="4"/>
        <v>0</v>
      </c>
      <c r="AD67" s="107">
        <f t="shared" si="5"/>
        <v>65</v>
      </c>
    </row>
    <row r="68" spans="1:30" ht="16.5">
      <c r="A68" s="65"/>
      <c r="B68" s="82"/>
      <c r="C68" s="65"/>
      <c r="D68" s="65"/>
      <c r="E68" s="65"/>
      <c r="F68" s="117"/>
      <c r="G68" s="47"/>
      <c r="H68" s="16"/>
      <c r="I68" s="17"/>
      <c r="J68" s="16"/>
      <c r="K68" s="18"/>
      <c r="L68" s="37"/>
      <c r="M68" s="18"/>
      <c r="N68" s="16"/>
      <c r="O68" s="18"/>
      <c r="P68" s="89"/>
      <c r="Q68" s="90"/>
      <c r="R68" s="89"/>
      <c r="S68" s="90"/>
      <c r="T68" s="39"/>
      <c r="U68" s="18"/>
      <c r="V68" s="39"/>
      <c r="W68" s="18"/>
      <c r="X68" s="39"/>
      <c r="Y68" s="17"/>
      <c r="Z68" s="16"/>
      <c r="AA68" s="17"/>
      <c r="AB68" s="106">
        <f>G68+K68+M68+O68+Q68+S68+AA68+U68+W68+Y68+I68</f>
        <v>0</v>
      </c>
      <c r="AC68" s="18">
        <f t="shared" si="4"/>
        <v>0</v>
      </c>
      <c r="AD68" s="107">
        <f t="shared" si="5"/>
        <v>66</v>
      </c>
    </row>
    <row r="69" spans="1:30" ht="16.5">
      <c r="A69" s="65"/>
      <c r="B69" s="82"/>
      <c r="C69" s="65"/>
      <c r="D69" s="65"/>
      <c r="E69" s="65"/>
      <c r="F69" s="117"/>
      <c r="G69" s="47"/>
      <c r="H69" s="16"/>
      <c r="I69" s="17"/>
      <c r="J69" s="16"/>
      <c r="K69" s="18"/>
      <c r="L69" s="37"/>
      <c r="M69" s="18"/>
      <c r="N69" s="16"/>
      <c r="O69" s="18"/>
      <c r="P69" s="89"/>
      <c r="Q69" s="90"/>
      <c r="R69" s="89"/>
      <c r="S69" s="90"/>
      <c r="T69" s="39"/>
      <c r="U69" s="18"/>
      <c r="V69" s="39"/>
      <c r="W69" s="18"/>
      <c r="X69" s="39"/>
      <c r="Y69" s="17"/>
      <c r="Z69" s="16"/>
      <c r="AA69" s="17"/>
      <c r="AB69" s="106">
        <f>G69+K69+M69+O69+Q69+S69+AA69+U69+W69+Y69+I69</f>
        <v>0</v>
      </c>
      <c r="AC69" s="18">
        <f t="shared" si="4"/>
        <v>0</v>
      </c>
      <c r="AD69" s="107">
        <f t="shared" si="5"/>
        <v>67</v>
      </c>
    </row>
  </sheetData>
  <mergeCells count="14">
    <mergeCell ref="N1:O1"/>
    <mergeCell ref="Z1:AA1"/>
    <mergeCell ref="AB1:AD1"/>
    <mergeCell ref="AE1:AE2"/>
    <mergeCell ref="P1:Q1"/>
    <mergeCell ref="R1:S1"/>
    <mergeCell ref="T1:U1"/>
    <mergeCell ref="V1:W1"/>
    <mergeCell ref="X1:Y1"/>
    <mergeCell ref="C1:E1"/>
    <mergeCell ref="F1:G1"/>
    <mergeCell ref="H1:I1"/>
    <mergeCell ref="J1:K1"/>
    <mergeCell ref="L1:M1"/>
  </mergeCells>
  <conditionalFormatting sqref="C3:E14">
    <cfRule type="expression" dxfId="217" priority="89" stopIfTrue="1">
      <formula>$I3="F"</formula>
    </cfRule>
    <cfRule type="expression" dxfId="216" priority="90" stopIfTrue="1">
      <formula>$I3="M"</formula>
    </cfRule>
  </conditionalFormatting>
  <conditionalFormatting sqref="C3:E14">
    <cfRule type="expression" dxfId="215" priority="65" stopIfTrue="1">
      <formula>$J3="F"</formula>
    </cfRule>
    <cfRule type="expression" dxfId="214" priority="66" stopIfTrue="1">
      <formula>$J3="M"</formula>
    </cfRule>
  </conditionalFormatting>
  <conditionalFormatting sqref="C19:D28">
    <cfRule type="expression" dxfId="213" priority="29" stopIfTrue="1">
      <formula>$I19="F"</formula>
    </cfRule>
    <cfRule type="expression" dxfId="212" priority="30" stopIfTrue="1">
      <formula>$I19="M"</formula>
    </cfRule>
  </conditionalFormatting>
  <conditionalFormatting sqref="C19:D28">
    <cfRule type="expression" dxfId="211" priority="27" stopIfTrue="1">
      <formula>$I19="F"</formula>
    </cfRule>
    <cfRule type="expression" dxfId="210" priority="28" stopIfTrue="1">
      <formula>$I19="M"</formula>
    </cfRule>
  </conditionalFormatting>
  <conditionalFormatting sqref="C19:D28">
    <cfRule type="expression" dxfId="209" priority="25" stopIfTrue="1">
      <formula>$I19="F"</formula>
    </cfRule>
    <cfRule type="expression" dxfId="208" priority="26" stopIfTrue="1">
      <formula>$I19="M"</formula>
    </cfRule>
  </conditionalFormatting>
  <conditionalFormatting sqref="C19:C28">
    <cfRule type="expression" dxfId="207" priority="23" stopIfTrue="1">
      <formula>$J19="F"</formula>
    </cfRule>
    <cfRule type="expression" dxfId="206" priority="24" stopIfTrue="1">
      <formula>$J19="M"</formula>
    </cfRule>
  </conditionalFormatting>
  <conditionalFormatting sqref="C19:D28">
    <cfRule type="expression" dxfId="205" priority="21" stopIfTrue="1">
      <formula>$J19="F"</formula>
    </cfRule>
    <cfRule type="expression" dxfId="204" priority="22" stopIfTrue="1">
      <formula>$J19="M"</formula>
    </cfRule>
  </conditionalFormatting>
  <conditionalFormatting sqref="E19:E28">
    <cfRule type="expression" dxfId="203" priority="19" stopIfTrue="1">
      <formula>$I19="F"</formula>
    </cfRule>
    <cfRule type="expression" dxfId="202" priority="20" stopIfTrue="1">
      <formula>$I19="M"</formula>
    </cfRule>
  </conditionalFormatting>
  <conditionalFormatting sqref="E19:E28">
    <cfRule type="expression" dxfId="201" priority="17" stopIfTrue="1">
      <formula>$I19="F"</formula>
    </cfRule>
    <cfRule type="expression" dxfId="200" priority="18" stopIfTrue="1">
      <formula>$I19="M"</formula>
    </cfRule>
  </conditionalFormatting>
  <conditionalFormatting sqref="E19:E28">
    <cfRule type="expression" dxfId="199" priority="15" stopIfTrue="1">
      <formula>$I19="F"</formula>
    </cfRule>
    <cfRule type="expression" dxfId="198" priority="16" stopIfTrue="1">
      <formula>$I19="M"</formula>
    </cfRule>
  </conditionalFormatting>
  <conditionalFormatting sqref="E19:E28">
    <cfRule type="expression" dxfId="197" priority="13" stopIfTrue="1">
      <formula>$J19="F"</formula>
    </cfRule>
    <cfRule type="expression" dxfId="196" priority="14" stopIfTrue="1">
      <formula>$J19="M"</formula>
    </cfRule>
  </conditionalFormatting>
  <conditionalFormatting sqref="C19:E25">
    <cfRule type="expression" dxfId="195" priority="11" stopIfTrue="1">
      <formula>$I19="F"</formula>
    </cfRule>
    <cfRule type="expression" dxfId="194" priority="12" stopIfTrue="1">
      <formula>$I19="M"</formula>
    </cfRule>
  </conditionalFormatting>
  <conditionalFormatting sqref="C19:C25">
    <cfRule type="expression" dxfId="193" priority="9" stopIfTrue="1">
      <formula>$J19="F"</formula>
    </cfRule>
    <cfRule type="expression" dxfId="192" priority="10" stopIfTrue="1">
      <formula>$J19="M"</formula>
    </cfRule>
  </conditionalFormatting>
  <conditionalFormatting sqref="C19:E25">
    <cfRule type="expression" dxfId="191" priority="7" stopIfTrue="1">
      <formula>$J19="F"</formula>
    </cfRule>
    <cfRule type="expression" dxfId="190" priority="8" stopIfTrue="1">
      <formula>$J19="M"</formula>
    </cfRule>
  </conditionalFormatting>
  <conditionalFormatting sqref="C40:E40">
    <cfRule type="expression" dxfId="189" priority="5" stopIfTrue="1">
      <formula>#REF!="F"</formula>
    </cfRule>
    <cfRule type="expression" dxfId="188" priority="6" stopIfTrue="1">
      <formula>#REF!="M"</formula>
    </cfRule>
  </conditionalFormatting>
  <conditionalFormatting sqref="E40">
    <cfRule type="expression" dxfId="187" priority="3" stopIfTrue="1">
      <formula>$I40="F"</formula>
    </cfRule>
    <cfRule type="expression" dxfId="186" priority="4" stopIfTrue="1">
      <formula>$I40="M"</formula>
    </cfRule>
  </conditionalFormatting>
  <conditionalFormatting sqref="E40">
    <cfRule type="expression" dxfId="185" priority="1" stopIfTrue="1">
      <formula>$J40="F"</formula>
    </cfRule>
    <cfRule type="expression" dxfId="184" priority="2" stopIfTrue="1">
      <formula>$J40="M"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43"/>
  <sheetViews>
    <sheetView topLeftCell="C1" zoomScale="90" zoomScaleNormal="90" workbookViewId="0">
      <pane ySplit="2" topLeftCell="A6" activePane="bottomLeft" state="frozen"/>
      <selection pane="bottomLeft" activeCell="C26" sqref="A26:IV26"/>
    </sheetView>
  </sheetViews>
  <sheetFormatPr baseColWidth="10" defaultRowHeight="15"/>
  <cols>
    <col min="1" max="1" width="24" style="77" bestFit="1" customWidth="1"/>
    <col min="2" max="2" width="14" style="77" bestFit="1" customWidth="1"/>
    <col min="3" max="3" width="13.28515625" style="77" bestFit="1" customWidth="1"/>
    <col min="4" max="4" width="10.7109375" style="77" customWidth="1"/>
    <col min="5" max="5" width="29.5703125" style="77" bestFit="1" customWidth="1"/>
    <col min="6" max="6" width="4.140625" style="143" bestFit="1" customWidth="1"/>
    <col min="7" max="7" width="7.28515625" style="77" bestFit="1" customWidth="1"/>
    <col min="8" max="8" width="4.140625" style="77" bestFit="1" customWidth="1"/>
    <col min="9" max="9" width="7.28515625" style="77" bestFit="1" customWidth="1"/>
    <col min="10" max="10" width="4.140625" style="122" bestFit="1" customWidth="1"/>
    <col min="11" max="11" width="7.28515625" style="179" bestFit="1" customWidth="1"/>
    <col min="12" max="12" width="4.140625" style="77" bestFit="1" customWidth="1"/>
    <col min="13" max="13" width="7.28515625" style="77" bestFit="1" customWidth="1"/>
    <col min="14" max="14" width="4.140625" style="122" bestFit="1" customWidth="1"/>
    <col min="15" max="15" width="7.28515625" style="179" customWidth="1"/>
    <col min="16" max="16" width="4.140625" style="121" bestFit="1" customWidth="1"/>
    <col min="17" max="17" width="7.28515625" style="121" bestFit="1" customWidth="1"/>
    <col min="18" max="18" width="4.140625" style="121" bestFit="1" customWidth="1"/>
    <col min="19" max="19" width="7.28515625" style="180" bestFit="1" customWidth="1"/>
    <col min="20" max="20" width="4.140625" style="122" bestFit="1" customWidth="1"/>
    <col min="21" max="21" width="7.28515625" style="123" bestFit="1" customWidth="1"/>
    <col min="22" max="22" width="4.140625" style="122" bestFit="1" customWidth="1"/>
    <col min="23" max="23" width="7.28515625" style="123" bestFit="1" customWidth="1"/>
    <col min="24" max="24" width="4.140625" style="77" bestFit="1" customWidth="1"/>
    <col min="25" max="25" width="7.28515625" style="181" bestFit="1" customWidth="1"/>
    <col min="26" max="26" width="4.140625" style="77" bestFit="1" customWidth="1"/>
    <col min="27" max="27" width="7.28515625" style="77" bestFit="1" customWidth="1"/>
    <col min="28" max="28" width="12.140625" style="77" bestFit="1" customWidth="1"/>
    <col min="29" max="29" width="11.140625" style="77" bestFit="1" customWidth="1"/>
    <col min="30" max="30" width="12" style="77" bestFit="1" customWidth="1"/>
    <col min="31" max="16384" width="11.42578125" style="77"/>
  </cols>
  <sheetData>
    <row r="1" spans="1:31" ht="15" customHeight="1">
      <c r="B1" s="77" t="s">
        <v>335</v>
      </c>
      <c r="C1" s="228" t="s">
        <v>92</v>
      </c>
      <c r="D1" s="228"/>
      <c r="E1" s="229"/>
      <c r="F1" s="230">
        <v>42694</v>
      </c>
      <c r="G1" s="231"/>
      <c r="H1" s="230">
        <v>42715</v>
      </c>
      <c r="I1" s="231"/>
      <c r="J1" s="241">
        <v>42750</v>
      </c>
      <c r="K1" s="242"/>
      <c r="L1" s="234">
        <v>42771</v>
      </c>
      <c r="M1" s="235"/>
      <c r="N1" s="241">
        <v>42813</v>
      </c>
      <c r="O1" s="242"/>
      <c r="P1" s="238">
        <v>42827</v>
      </c>
      <c r="Q1" s="239"/>
      <c r="R1" s="238">
        <v>42856</v>
      </c>
      <c r="S1" s="238"/>
      <c r="T1" s="241">
        <v>42875</v>
      </c>
      <c r="U1" s="241"/>
      <c r="V1" s="234">
        <v>42896</v>
      </c>
      <c r="W1" s="235"/>
      <c r="X1" s="241">
        <v>42911</v>
      </c>
      <c r="Y1" s="242"/>
      <c r="Z1" s="230">
        <v>42629</v>
      </c>
      <c r="AA1" s="231"/>
      <c r="AB1" s="230" t="s">
        <v>4</v>
      </c>
      <c r="AC1" s="231"/>
      <c r="AD1" s="237"/>
      <c r="AE1" s="236" t="s">
        <v>127</v>
      </c>
    </row>
    <row r="2" spans="1:31" ht="33">
      <c r="A2" s="98" t="s">
        <v>138</v>
      </c>
      <c r="B2" s="98" t="s">
        <v>139</v>
      </c>
      <c r="C2" s="131" t="s">
        <v>0</v>
      </c>
      <c r="D2" s="99" t="s">
        <v>1</v>
      </c>
      <c r="E2" s="100" t="s">
        <v>2</v>
      </c>
      <c r="F2" s="102" t="s">
        <v>6</v>
      </c>
      <c r="G2" s="17" t="s">
        <v>91</v>
      </c>
      <c r="H2" s="102" t="s">
        <v>6</v>
      </c>
      <c r="I2" s="17" t="s">
        <v>91</v>
      </c>
      <c r="J2" s="102" t="s">
        <v>6</v>
      </c>
      <c r="K2" s="83" t="s">
        <v>91</v>
      </c>
      <c r="L2" s="104" t="s">
        <v>6</v>
      </c>
      <c r="M2" s="18" t="s">
        <v>91</v>
      </c>
      <c r="N2" s="102" t="s">
        <v>6</v>
      </c>
      <c r="O2" s="83" t="s">
        <v>91</v>
      </c>
      <c r="P2" s="105" t="s">
        <v>6</v>
      </c>
      <c r="Q2" s="90" t="s">
        <v>91</v>
      </c>
      <c r="R2" s="105" t="s">
        <v>6</v>
      </c>
      <c r="S2" s="91" t="s">
        <v>91</v>
      </c>
      <c r="T2" s="102" t="s">
        <v>6</v>
      </c>
      <c r="U2" s="18" t="s">
        <v>91</v>
      </c>
      <c r="V2" s="102" t="s">
        <v>6</v>
      </c>
      <c r="W2" s="18" t="s">
        <v>91</v>
      </c>
      <c r="X2" s="102" t="s">
        <v>6</v>
      </c>
      <c r="Y2" s="83" t="s">
        <v>91</v>
      </c>
      <c r="Z2" s="102" t="s">
        <v>6</v>
      </c>
      <c r="AA2" s="18" t="s">
        <v>91</v>
      </c>
      <c r="AB2" s="106" t="s">
        <v>7</v>
      </c>
      <c r="AC2" s="17" t="s">
        <v>8</v>
      </c>
      <c r="AD2" s="107" t="s">
        <v>5</v>
      </c>
      <c r="AE2" s="236"/>
    </row>
    <row r="3" spans="1:31" ht="18">
      <c r="A3" s="115" t="s">
        <v>686</v>
      </c>
      <c r="B3" s="96" t="s">
        <v>687</v>
      </c>
      <c r="C3" s="115" t="s">
        <v>107</v>
      </c>
      <c r="D3" s="171" t="s">
        <v>688</v>
      </c>
      <c r="E3" s="115" t="s">
        <v>951</v>
      </c>
      <c r="F3" s="155">
        <v>3</v>
      </c>
      <c r="G3" s="17">
        <v>65</v>
      </c>
      <c r="H3" s="16">
        <v>1</v>
      </c>
      <c r="I3" s="17">
        <v>100</v>
      </c>
      <c r="J3" s="16">
        <v>1</v>
      </c>
      <c r="K3" s="83">
        <v>100</v>
      </c>
      <c r="L3" s="37">
        <v>1</v>
      </c>
      <c r="M3" s="18">
        <v>100</v>
      </c>
      <c r="N3" s="16"/>
      <c r="O3" s="83"/>
      <c r="P3" s="89"/>
      <c r="Q3" s="90"/>
      <c r="R3" s="89"/>
      <c r="S3" s="91"/>
      <c r="T3" s="39"/>
      <c r="U3" s="18"/>
      <c r="V3" s="39"/>
      <c r="W3" s="18"/>
      <c r="X3" s="39"/>
      <c r="Y3" s="84"/>
      <c r="Z3" s="16"/>
      <c r="AA3" s="17"/>
      <c r="AB3" s="106">
        <f t="shared" ref="AB3:AB43" si="0">G3+I3+K3*1.5+M3+O3*1.5+Q3+S3+U3*1.5+W3+Y3*1.5+AA3</f>
        <v>415</v>
      </c>
      <c r="AC3" s="18">
        <f t="shared" ref="AC3:AC43" si="1">G3+I3+K3+M3+O3+Q3+S3+AA3</f>
        <v>365</v>
      </c>
      <c r="AD3" s="107">
        <v>1</v>
      </c>
      <c r="AE3" s="24">
        <v>4</v>
      </c>
    </row>
    <row r="4" spans="1:31" ht="18">
      <c r="A4" s="115" t="s">
        <v>667</v>
      </c>
      <c r="B4" s="96">
        <v>37985</v>
      </c>
      <c r="C4" s="115" t="s">
        <v>638</v>
      </c>
      <c r="D4" s="115" t="s">
        <v>668</v>
      </c>
      <c r="E4" s="115" t="s">
        <v>318</v>
      </c>
      <c r="F4" s="155">
        <v>2</v>
      </c>
      <c r="G4" s="17">
        <v>80</v>
      </c>
      <c r="H4" s="16">
        <v>3</v>
      </c>
      <c r="I4" s="17">
        <v>65</v>
      </c>
      <c r="J4" s="16">
        <v>9</v>
      </c>
      <c r="K4" s="83">
        <v>40</v>
      </c>
      <c r="L4" s="37">
        <v>2</v>
      </c>
      <c r="M4" s="18">
        <v>80</v>
      </c>
      <c r="N4" s="16"/>
      <c r="O4" s="83"/>
      <c r="P4" s="89"/>
      <c r="Q4" s="90"/>
      <c r="R4" s="89"/>
      <c r="S4" s="91"/>
      <c r="T4" s="39"/>
      <c r="U4" s="18"/>
      <c r="V4" s="39"/>
      <c r="W4" s="18"/>
      <c r="X4" s="39"/>
      <c r="Y4" s="84"/>
      <c r="Z4" s="16"/>
      <c r="AA4" s="17"/>
      <c r="AB4" s="106">
        <f t="shared" si="0"/>
        <v>285</v>
      </c>
      <c r="AC4" s="18">
        <f t="shared" si="1"/>
        <v>265</v>
      </c>
      <c r="AD4" s="107">
        <f t="shared" ref="AD4:AD43" si="2">AD3+1</f>
        <v>2</v>
      </c>
      <c r="AE4" s="24">
        <v>4</v>
      </c>
    </row>
    <row r="5" spans="1:31" ht="18">
      <c r="A5" s="115" t="s">
        <v>662</v>
      </c>
      <c r="B5" s="96" t="s">
        <v>663</v>
      </c>
      <c r="C5" s="115" t="s">
        <v>108</v>
      </c>
      <c r="D5" s="115" t="s">
        <v>309</v>
      </c>
      <c r="E5" s="115" t="s">
        <v>353</v>
      </c>
      <c r="F5" s="155">
        <v>1</v>
      </c>
      <c r="G5" s="17">
        <v>100</v>
      </c>
      <c r="H5" s="16">
        <v>2</v>
      </c>
      <c r="I5" s="17">
        <v>80</v>
      </c>
      <c r="J5" s="16">
        <v>8</v>
      </c>
      <c r="K5" s="83">
        <v>42</v>
      </c>
      <c r="L5" s="37"/>
      <c r="M5" s="18"/>
      <c r="N5" s="16"/>
      <c r="O5" s="83"/>
      <c r="P5" s="89"/>
      <c r="Q5" s="90"/>
      <c r="R5" s="89"/>
      <c r="S5" s="91"/>
      <c r="T5" s="39"/>
      <c r="U5" s="18"/>
      <c r="V5" s="39"/>
      <c r="W5" s="18"/>
      <c r="X5" s="39"/>
      <c r="Y5" s="84"/>
      <c r="Z5" s="16"/>
      <c r="AA5" s="17"/>
      <c r="AB5" s="106">
        <f t="shared" si="0"/>
        <v>243</v>
      </c>
      <c r="AC5" s="18">
        <f t="shared" si="1"/>
        <v>222</v>
      </c>
      <c r="AD5" s="107">
        <f t="shared" si="2"/>
        <v>3</v>
      </c>
      <c r="AE5" s="24">
        <v>3</v>
      </c>
    </row>
    <row r="6" spans="1:31" ht="18">
      <c r="A6" s="115" t="s">
        <v>672</v>
      </c>
      <c r="B6" s="96" t="s">
        <v>673</v>
      </c>
      <c r="C6" s="115" t="s">
        <v>39</v>
      </c>
      <c r="D6" s="115" t="s">
        <v>234</v>
      </c>
      <c r="E6" s="115" t="s">
        <v>353</v>
      </c>
      <c r="F6" s="155">
        <v>3</v>
      </c>
      <c r="G6" s="17">
        <v>65</v>
      </c>
      <c r="H6" s="16">
        <v>6</v>
      </c>
      <c r="I6" s="17">
        <v>46</v>
      </c>
      <c r="J6" s="16">
        <v>12</v>
      </c>
      <c r="K6" s="83">
        <v>34</v>
      </c>
      <c r="L6" s="37">
        <v>3</v>
      </c>
      <c r="M6" s="18">
        <v>65</v>
      </c>
      <c r="N6" s="16"/>
      <c r="O6" s="83"/>
      <c r="P6" s="89"/>
      <c r="Q6" s="90"/>
      <c r="R6" s="89"/>
      <c r="S6" s="91"/>
      <c r="T6" s="39"/>
      <c r="U6" s="18"/>
      <c r="V6" s="39"/>
      <c r="W6" s="18"/>
      <c r="X6" s="39"/>
      <c r="Y6" s="84"/>
      <c r="Z6" s="16"/>
      <c r="AA6" s="17"/>
      <c r="AB6" s="106">
        <f t="shared" si="0"/>
        <v>227</v>
      </c>
      <c r="AC6" s="18">
        <f t="shared" si="1"/>
        <v>210</v>
      </c>
      <c r="AD6" s="107">
        <f t="shared" si="2"/>
        <v>4</v>
      </c>
      <c r="AE6" s="24">
        <v>4</v>
      </c>
    </row>
    <row r="7" spans="1:31" ht="18">
      <c r="A7" s="65"/>
      <c r="B7" s="166">
        <v>37700</v>
      </c>
      <c r="C7" s="82" t="s">
        <v>898</v>
      </c>
      <c r="D7" s="82" t="s">
        <v>899</v>
      </c>
      <c r="E7" s="82" t="s">
        <v>872</v>
      </c>
      <c r="F7" s="155"/>
      <c r="G7" s="17"/>
      <c r="H7" s="16">
        <v>4</v>
      </c>
      <c r="I7" s="17">
        <v>55</v>
      </c>
      <c r="J7" s="16">
        <v>3</v>
      </c>
      <c r="K7" s="83">
        <v>65</v>
      </c>
      <c r="L7" s="37">
        <v>3</v>
      </c>
      <c r="M7" s="18">
        <v>65</v>
      </c>
      <c r="N7" s="16"/>
      <c r="O7" s="83"/>
      <c r="P7" s="89"/>
      <c r="Q7" s="90"/>
      <c r="R7" s="89"/>
      <c r="S7" s="91"/>
      <c r="T7" s="39"/>
      <c r="U7" s="18"/>
      <c r="V7" s="39"/>
      <c r="W7" s="18"/>
      <c r="X7" s="39"/>
      <c r="Y7" s="84"/>
      <c r="Z7" s="16"/>
      <c r="AA7" s="17"/>
      <c r="AB7" s="106">
        <f t="shared" si="0"/>
        <v>217.5</v>
      </c>
      <c r="AC7" s="18">
        <f t="shared" si="1"/>
        <v>185</v>
      </c>
      <c r="AD7" s="107">
        <f t="shared" si="2"/>
        <v>5</v>
      </c>
      <c r="AE7" s="24">
        <v>3</v>
      </c>
    </row>
    <row r="8" spans="1:31" ht="18">
      <c r="A8" s="115" t="s">
        <v>708</v>
      </c>
      <c r="B8" s="96" t="s">
        <v>709</v>
      </c>
      <c r="C8" s="115" t="s">
        <v>33</v>
      </c>
      <c r="D8" s="171" t="s">
        <v>296</v>
      </c>
      <c r="E8" s="115" t="s">
        <v>353</v>
      </c>
      <c r="F8" s="155">
        <v>8</v>
      </c>
      <c r="G8" s="17">
        <v>42</v>
      </c>
      <c r="H8" s="16">
        <v>5</v>
      </c>
      <c r="I8" s="17">
        <v>50</v>
      </c>
      <c r="J8" s="16">
        <v>7</v>
      </c>
      <c r="K8" s="83">
        <v>44</v>
      </c>
      <c r="L8" s="37">
        <v>5</v>
      </c>
      <c r="M8" s="18">
        <v>50</v>
      </c>
      <c r="N8" s="16"/>
      <c r="O8" s="83"/>
      <c r="P8" s="89"/>
      <c r="Q8" s="90"/>
      <c r="R8" s="89"/>
      <c r="S8" s="91"/>
      <c r="T8" s="39"/>
      <c r="U8" s="18"/>
      <c r="V8" s="39"/>
      <c r="W8" s="18"/>
      <c r="X8" s="39"/>
      <c r="Y8" s="84"/>
      <c r="Z8" s="16"/>
      <c r="AA8" s="17"/>
      <c r="AB8" s="106">
        <f t="shared" si="0"/>
        <v>208</v>
      </c>
      <c r="AC8" s="18">
        <f t="shared" si="1"/>
        <v>186</v>
      </c>
      <c r="AD8" s="107">
        <f t="shared" si="2"/>
        <v>6</v>
      </c>
      <c r="AE8" s="24">
        <v>4</v>
      </c>
    </row>
    <row r="9" spans="1:31" ht="18">
      <c r="A9" s="115" t="s">
        <v>669</v>
      </c>
      <c r="B9" s="96">
        <v>37523</v>
      </c>
      <c r="C9" s="115" t="s">
        <v>670</v>
      </c>
      <c r="D9" s="115" t="s">
        <v>671</v>
      </c>
      <c r="E9" s="115" t="s">
        <v>318</v>
      </c>
      <c r="F9" s="155">
        <v>2</v>
      </c>
      <c r="G9" s="17">
        <v>80</v>
      </c>
      <c r="H9" s="16">
        <v>7</v>
      </c>
      <c r="I9" s="17">
        <v>44</v>
      </c>
      <c r="J9" s="16"/>
      <c r="K9" s="83"/>
      <c r="L9" s="37">
        <v>2</v>
      </c>
      <c r="M9" s="18">
        <v>80</v>
      </c>
      <c r="N9" s="16"/>
      <c r="O9" s="83"/>
      <c r="P9" s="89"/>
      <c r="Q9" s="90"/>
      <c r="R9" s="89"/>
      <c r="S9" s="91"/>
      <c r="T9" s="39"/>
      <c r="U9" s="18"/>
      <c r="V9" s="39"/>
      <c r="W9" s="18"/>
      <c r="X9" s="39"/>
      <c r="Y9" s="84"/>
      <c r="Z9" s="16"/>
      <c r="AA9" s="17"/>
      <c r="AB9" s="106">
        <f t="shared" si="0"/>
        <v>204</v>
      </c>
      <c r="AC9" s="18">
        <f t="shared" si="1"/>
        <v>204</v>
      </c>
      <c r="AD9" s="107">
        <f t="shared" si="2"/>
        <v>7</v>
      </c>
      <c r="AE9" s="24">
        <v>3</v>
      </c>
    </row>
    <row r="10" spans="1:31" ht="18">
      <c r="A10" s="115" t="s">
        <v>664</v>
      </c>
      <c r="B10" s="96" t="s">
        <v>665</v>
      </c>
      <c r="C10" s="115" t="s">
        <v>666</v>
      </c>
      <c r="D10" s="115" t="s">
        <v>204</v>
      </c>
      <c r="E10" s="115" t="s">
        <v>353</v>
      </c>
      <c r="F10" s="155">
        <v>1</v>
      </c>
      <c r="G10" s="17">
        <v>100</v>
      </c>
      <c r="H10" s="16"/>
      <c r="I10" s="17"/>
      <c r="J10" s="16">
        <v>4</v>
      </c>
      <c r="K10" s="83">
        <v>55</v>
      </c>
      <c r="L10" s="37"/>
      <c r="M10" s="18"/>
      <c r="N10" s="16"/>
      <c r="O10" s="83"/>
      <c r="P10" s="89"/>
      <c r="Q10" s="90"/>
      <c r="R10" s="89"/>
      <c r="S10" s="91"/>
      <c r="T10" s="39"/>
      <c r="U10" s="18"/>
      <c r="V10" s="39"/>
      <c r="W10" s="18"/>
      <c r="X10" s="39"/>
      <c r="Y10" s="84"/>
      <c r="Z10" s="16"/>
      <c r="AA10" s="17"/>
      <c r="AB10" s="106">
        <f t="shared" si="0"/>
        <v>182.5</v>
      </c>
      <c r="AC10" s="18">
        <f t="shared" si="1"/>
        <v>155</v>
      </c>
      <c r="AD10" s="107">
        <f t="shared" si="2"/>
        <v>8</v>
      </c>
      <c r="AE10" s="24">
        <v>2</v>
      </c>
    </row>
    <row r="11" spans="1:31" ht="18">
      <c r="A11" s="115" t="s">
        <v>674</v>
      </c>
      <c r="B11" s="96" t="s">
        <v>675</v>
      </c>
      <c r="C11" s="115" t="s">
        <v>233</v>
      </c>
      <c r="D11" s="115" t="s">
        <v>40</v>
      </c>
      <c r="E11" s="115" t="s">
        <v>353</v>
      </c>
      <c r="F11" s="155">
        <v>3</v>
      </c>
      <c r="G11" s="17">
        <v>65</v>
      </c>
      <c r="H11" s="16">
        <v>8</v>
      </c>
      <c r="I11" s="17">
        <v>42</v>
      </c>
      <c r="J11" s="16"/>
      <c r="K11" s="83"/>
      <c r="L11" s="37">
        <v>3</v>
      </c>
      <c r="M11" s="18">
        <v>65</v>
      </c>
      <c r="N11" s="16"/>
      <c r="O11" s="83"/>
      <c r="P11" s="89"/>
      <c r="Q11" s="90"/>
      <c r="R11" s="89"/>
      <c r="S11" s="91"/>
      <c r="T11" s="39"/>
      <c r="U11" s="18"/>
      <c r="V11" s="39"/>
      <c r="W11" s="18"/>
      <c r="X11" s="39"/>
      <c r="Y11" s="84"/>
      <c r="Z11" s="16"/>
      <c r="AA11" s="17"/>
      <c r="AB11" s="106">
        <f t="shared" si="0"/>
        <v>172</v>
      </c>
      <c r="AC11" s="18">
        <f t="shared" si="1"/>
        <v>172</v>
      </c>
      <c r="AD11" s="107">
        <f t="shared" si="2"/>
        <v>9</v>
      </c>
      <c r="AE11" s="24">
        <v>3</v>
      </c>
    </row>
    <row r="12" spans="1:31" ht="18">
      <c r="A12" s="65"/>
      <c r="B12" s="116"/>
      <c r="C12" s="82" t="s">
        <v>948</v>
      </c>
      <c r="D12" s="82" t="s">
        <v>949</v>
      </c>
      <c r="E12" s="82" t="s">
        <v>950</v>
      </c>
      <c r="F12" s="155"/>
      <c r="G12" s="17"/>
      <c r="H12" s="16"/>
      <c r="I12" s="17"/>
      <c r="J12" s="16">
        <v>2</v>
      </c>
      <c r="K12" s="83">
        <v>80</v>
      </c>
      <c r="L12" s="37"/>
      <c r="M12" s="18"/>
      <c r="N12" s="16"/>
      <c r="O12" s="83"/>
      <c r="P12" s="89"/>
      <c r="Q12" s="90"/>
      <c r="R12" s="89"/>
      <c r="S12" s="91"/>
      <c r="T12" s="39"/>
      <c r="U12" s="18"/>
      <c r="V12" s="39"/>
      <c r="W12" s="18"/>
      <c r="X12" s="39"/>
      <c r="Y12" s="84"/>
      <c r="Z12" s="16"/>
      <c r="AA12" s="17"/>
      <c r="AB12" s="106">
        <f t="shared" si="0"/>
        <v>120</v>
      </c>
      <c r="AC12" s="18">
        <f t="shared" si="1"/>
        <v>80</v>
      </c>
      <c r="AD12" s="107">
        <f t="shared" si="2"/>
        <v>10</v>
      </c>
      <c r="AE12" s="24">
        <v>1</v>
      </c>
    </row>
    <row r="13" spans="1:31" ht="18">
      <c r="A13" s="137" t="s">
        <v>739</v>
      </c>
      <c r="B13" s="138" t="s">
        <v>740</v>
      </c>
      <c r="C13" s="137" t="s">
        <v>109</v>
      </c>
      <c r="D13" s="137" t="s">
        <v>206</v>
      </c>
      <c r="E13" s="137" t="s">
        <v>728</v>
      </c>
      <c r="F13" s="130">
        <v>3</v>
      </c>
      <c r="G13" s="17">
        <v>65</v>
      </c>
      <c r="H13" s="16"/>
      <c r="I13" s="17"/>
      <c r="J13" s="16">
        <v>13</v>
      </c>
      <c r="K13" s="83">
        <v>32</v>
      </c>
      <c r="L13" s="37"/>
      <c r="M13" s="18"/>
      <c r="N13" s="16"/>
      <c r="O13" s="83"/>
      <c r="P13" s="89"/>
      <c r="Q13" s="90"/>
      <c r="R13" s="89"/>
      <c r="S13" s="91"/>
      <c r="T13" s="39"/>
      <c r="U13" s="18"/>
      <c r="V13" s="39"/>
      <c r="W13" s="18"/>
      <c r="X13" s="39"/>
      <c r="Y13" s="84"/>
      <c r="Z13" s="16"/>
      <c r="AA13" s="17"/>
      <c r="AB13" s="106">
        <f t="shared" si="0"/>
        <v>113</v>
      </c>
      <c r="AC13" s="18">
        <f t="shared" si="1"/>
        <v>97</v>
      </c>
      <c r="AD13" s="107">
        <f t="shared" si="2"/>
        <v>11</v>
      </c>
      <c r="AE13" s="24">
        <v>2</v>
      </c>
    </row>
    <row r="14" spans="1:31" ht="18">
      <c r="A14" s="54"/>
      <c r="B14" s="54"/>
      <c r="C14" s="115" t="s">
        <v>957</v>
      </c>
      <c r="D14" s="115" t="s">
        <v>958</v>
      </c>
      <c r="E14" s="60" t="s">
        <v>356</v>
      </c>
      <c r="F14" s="16"/>
      <c r="G14" s="17"/>
      <c r="H14" s="16"/>
      <c r="I14" s="17"/>
      <c r="J14" s="16">
        <v>10</v>
      </c>
      <c r="K14" s="83">
        <v>38</v>
      </c>
      <c r="L14" s="37">
        <v>4</v>
      </c>
      <c r="M14" s="18">
        <v>55</v>
      </c>
      <c r="N14" s="16"/>
      <c r="O14" s="83"/>
      <c r="P14" s="89"/>
      <c r="Q14" s="90"/>
      <c r="R14" s="89"/>
      <c r="S14" s="91"/>
      <c r="T14" s="39"/>
      <c r="U14" s="18"/>
      <c r="V14" s="39"/>
      <c r="W14" s="18"/>
      <c r="X14" s="39"/>
      <c r="Y14" s="84"/>
      <c r="Z14" s="16"/>
      <c r="AA14" s="17"/>
      <c r="AB14" s="106">
        <f t="shared" si="0"/>
        <v>112</v>
      </c>
      <c r="AC14" s="18">
        <f t="shared" si="1"/>
        <v>93</v>
      </c>
      <c r="AD14" s="107">
        <f t="shared" si="2"/>
        <v>12</v>
      </c>
      <c r="AE14" s="57">
        <v>2</v>
      </c>
    </row>
    <row r="15" spans="1:31" ht="18">
      <c r="A15" s="137" t="s">
        <v>747</v>
      </c>
      <c r="B15" s="138" t="s">
        <v>748</v>
      </c>
      <c r="C15" s="137" t="s">
        <v>486</v>
      </c>
      <c r="D15" s="137" t="s">
        <v>1077</v>
      </c>
      <c r="E15" s="137" t="s">
        <v>353</v>
      </c>
      <c r="F15" s="155">
        <v>4</v>
      </c>
      <c r="G15" s="17">
        <v>55</v>
      </c>
      <c r="H15" s="16"/>
      <c r="I15" s="17"/>
      <c r="J15" s="16"/>
      <c r="K15" s="83"/>
      <c r="L15" s="37">
        <v>5</v>
      </c>
      <c r="M15" s="18">
        <v>50</v>
      </c>
      <c r="N15" s="16"/>
      <c r="O15" s="83"/>
      <c r="P15" s="89"/>
      <c r="Q15" s="90"/>
      <c r="R15" s="89"/>
      <c r="S15" s="91"/>
      <c r="T15" s="39"/>
      <c r="U15" s="18"/>
      <c r="V15" s="39"/>
      <c r="W15" s="18"/>
      <c r="X15" s="39"/>
      <c r="Y15" s="84"/>
      <c r="Z15" s="16"/>
      <c r="AA15" s="17"/>
      <c r="AB15" s="106">
        <f t="shared" si="0"/>
        <v>105</v>
      </c>
      <c r="AC15" s="18">
        <f t="shared" si="1"/>
        <v>105</v>
      </c>
      <c r="AD15" s="107">
        <f t="shared" si="2"/>
        <v>13</v>
      </c>
      <c r="AE15" s="24">
        <v>2</v>
      </c>
    </row>
    <row r="16" spans="1:31" ht="18">
      <c r="A16" s="65"/>
      <c r="B16" s="166">
        <v>37668</v>
      </c>
      <c r="C16" s="82" t="s">
        <v>900</v>
      </c>
      <c r="D16" s="82" t="s">
        <v>49</v>
      </c>
      <c r="E16" s="82" t="s">
        <v>872</v>
      </c>
      <c r="F16" s="155"/>
      <c r="G16" s="17"/>
      <c r="H16" s="16">
        <v>9</v>
      </c>
      <c r="I16" s="17">
        <v>40</v>
      </c>
      <c r="J16" s="16">
        <v>14</v>
      </c>
      <c r="K16" s="83">
        <v>30</v>
      </c>
      <c r="L16" s="37"/>
      <c r="M16" s="18"/>
      <c r="N16" s="16"/>
      <c r="O16" s="83"/>
      <c r="P16" s="89"/>
      <c r="Q16" s="90"/>
      <c r="R16" s="89"/>
      <c r="S16" s="91"/>
      <c r="T16" s="39"/>
      <c r="U16" s="18"/>
      <c r="V16" s="39"/>
      <c r="W16" s="18"/>
      <c r="X16" s="39"/>
      <c r="Y16" s="84"/>
      <c r="Z16" s="16"/>
      <c r="AA16" s="17"/>
      <c r="AB16" s="106">
        <f t="shared" si="0"/>
        <v>85</v>
      </c>
      <c r="AC16" s="18">
        <f t="shared" si="1"/>
        <v>70</v>
      </c>
      <c r="AD16" s="107">
        <f t="shared" si="2"/>
        <v>14</v>
      </c>
      <c r="AE16" s="24">
        <v>2</v>
      </c>
    </row>
    <row r="17" spans="1:31" ht="18">
      <c r="A17" s="65"/>
      <c r="B17" s="55">
        <v>37775</v>
      </c>
      <c r="C17" s="82" t="s">
        <v>901</v>
      </c>
      <c r="D17" s="82" t="s">
        <v>117</v>
      </c>
      <c r="E17" s="11" t="s">
        <v>833</v>
      </c>
      <c r="F17" s="16"/>
      <c r="G17" s="17"/>
      <c r="H17" s="16">
        <v>10</v>
      </c>
      <c r="I17" s="17">
        <v>38</v>
      </c>
      <c r="J17" s="16"/>
      <c r="K17" s="83"/>
      <c r="L17" s="37">
        <v>10</v>
      </c>
      <c r="M17" s="18">
        <v>38</v>
      </c>
      <c r="N17" s="16"/>
      <c r="O17" s="83"/>
      <c r="P17" s="89"/>
      <c r="Q17" s="90"/>
      <c r="R17" s="89"/>
      <c r="S17" s="91"/>
      <c r="T17" s="39"/>
      <c r="U17" s="18"/>
      <c r="V17" s="39"/>
      <c r="W17" s="18"/>
      <c r="X17" s="39"/>
      <c r="Y17" s="84"/>
      <c r="Z17" s="16"/>
      <c r="AA17" s="17"/>
      <c r="AB17" s="106">
        <f t="shared" si="0"/>
        <v>76</v>
      </c>
      <c r="AC17" s="18">
        <f t="shared" si="1"/>
        <v>76</v>
      </c>
      <c r="AD17" s="107">
        <f t="shared" si="2"/>
        <v>15</v>
      </c>
      <c r="AE17" s="57">
        <v>2</v>
      </c>
    </row>
    <row r="18" spans="1:31" ht="18">
      <c r="A18" s="54"/>
      <c r="B18" s="54"/>
      <c r="C18" s="115" t="s">
        <v>952</v>
      </c>
      <c r="D18" s="115" t="s">
        <v>171</v>
      </c>
      <c r="E18" s="60" t="s">
        <v>953</v>
      </c>
      <c r="F18" s="16"/>
      <c r="G18" s="17"/>
      <c r="H18" s="16"/>
      <c r="I18" s="17"/>
      <c r="J18" s="16">
        <v>5</v>
      </c>
      <c r="K18" s="83">
        <v>50</v>
      </c>
      <c r="L18" s="37"/>
      <c r="M18" s="18"/>
      <c r="N18" s="16"/>
      <c r="O18" s="83"/>
      <c r="P18" s="89"/>
      <c r="Q18" s="90"/>
      <c r="R18" s="89"/>
      <c r="S18" s="91"/>
      <c r="T18" s="39"/>
      <c r="U18" s="18"/>
      <c r="V18" s="39"/>
      <c r="W18" s="18"/>
      <c r="X18" s="39"/>
      <c r="Y18" s="84"/>
      <c r="Z18" s="16"/>
      <c r="AA18" s="17"/>
      <c r="AB18" s="106">
        <f t="shared" si="0"/>
        <v>75</v>
      </c>
      <c r="AC18" s="18">
        <f t="shared" si="1"/>
        <v>50</v>
      </c>
      <c r="AD18" s="107">
        <f t="shared" si="2"/>
        <v>16</v>
      </c>
      <c r="AE18" s="57">
        <v>1</v>
      </c>
    </row>
    <row r="19" spans="1:31" ht="18">
      <c r="A19" s="54"/>
      <c r="B19" s="55"/>
      <c r="C19" s="211" t="s">
        <v>954</v>
      </c>
      <c r="D19" s="211" t="s">
        <v>955</v>
      </c>
      <c r="E19" s="211" t="s">
        <v>956</v>
      </c>
      <c r="F19" s="16"/>
      <c r="G19" s="17"/>
      <c r="H19" s="16"/>
      <c r="I19" s="17"/>
      <c r="J19" s="16">
        <v>6</v>
      </c>
      <c r="K19" s="83">
        <v>46</v>
      </c>
      <c r="L19" s="37"/>
      <c r="M19" s="18"/>
      <c r="N19" s="16"/>
      <c r="O19" s="83"/>
      <c r="P19" s="89"/>
      <c r="Q19" s="90"/>
      <c r="R19" s="89"/>
      <c r="S19" s="91"/>
      <c r="T19" s="39"/>
      <c r="U19" s="18"/>
      <c r="V19" s="39"/>
      <c r="W19" s="18"/>
      <c r="X19" s="39"/>
      <c r="Y19" s="84"/>
      <c r="Z19" s="16"/>
      <c r="AA19" s="17"/>
      <c r="AB19" s="106">
        <f t="shared" si="0"/>
        <v>69</v>
      </c>
      <c r="AC19" s="18">
        <f t="shared" si="1"/>
        <v>46</v>
      </c>
      <c r="AD19" s="107">
        <f t="shared" si="2"/>
        <v>17</v>
      </c>
      <c r="AE19" s="24">
        <v>1</v>
      </c>
    </row>
    <row r="20" spans="1:31" ht="18">
      <c r="A20" s="54"/>
      <c r="B20" s="54"/>
      <c r="C20" s="70" t="s">
        <v>1076</v>
      </c>
      <c r="D20" s="70" t="s">
        <v>955</v>
      </c>
      <c r="E20" s="60" t="s">
        <v>356</v>
      </c>
      <c r="F20" s="16"/>
      <c r="G20" s="17"/>
      <c r="H20" s="16"/>
      <c r="I20" s="17"/>
      <c r="J20" s="16"/>
      <c r="K20" s="83"/>
      <c r="L20" s="37">
        <v>4</v>
      </c>
      <c r="M20" s="18">
        <v>55</v>
      </c>
      <c r="N20" s="16"/>
      <c r="O20" s="83"/>
      <c r="P20" s="89"/>
      <c r="Q20" s="90"/>
      <c r="R20" s="89"/>
      <c r="S20" s="91"/>
      <c r="T20" s="39"/>
      <c r="U20" s="18"/>
      <c r="V20" s="39"/>
      <c r="W20" s="18"/>
      <c r="X20" s="39"/>
      <c r="Y20" s="84"/>
      <c r="Z20" s="16"/>
      <c r="AA20" s="17"/>
      <c r="AB20" s="106">
        <f t="shared" si="0"/>
        <v>55</v>
      </c>
      <c r="AC20" s="18">
        <f t="shared" si="1"/>
        <v>55</v>
      </c>
      <c r="AD20" s="107">
        <f t="shared" si="2"/>
        <v>18</v>
      </c>
      <c r="AE20" s="57">
        <v>1</v>
      </c>
    </row>
    <row r="21" spans="1:31" ht="18">
      <c r="A21" s="65"/>
      <c r="B21" s="116"/>
      <c r="C21" s="82" t="s">
        <v>959</v>
      </c>
      <c r="D21" s="82" t="s">
        <v>253</v>
      </c>
      <c r="E21" s="82" t="s">
        <v>956</v>
      </c>
      <c r="F21" s="155"/>
      <c r="G21" s="17"/>
      <c r="H21" s="16"/>
      <c r="I21" s="17"/>
      <c r="J21" s="16">
        <v>11</v>
      </c>
      <c r="K21" s="83">
        <v>36</v>
      </c>
      <c r="L21" s="37"/>
      <c r="M21" s="18"/>
      <c r="N21" s="16"/>
      <c r="O21" s="83"/>
      <c r="P21" s="89"/>
      <c r="Q21" s="90"/>
      <c r="R21" s="89"/>
      <c r="S21" s="91"/>
      <c r="T21" s="39"/>
      <c r="U21" s="18"/>
      <c r="V21" s="39"/>
      <c r="W21" s="18"/>
      <c r="X21" s="39"/>
      <c r="Y21" s="84"/>
      <c r="Z21" s="16"/>
      <c r="AA21" s="17"/>
      <c r="AB21" s="106">
        <f t="shared" si="0"/>
        <v>54</v>
      </c>
      <c r="AC21" s="18">
        <f t="shared" si="1"/>
        <v>36</v>
      </c>
      <c r="AD21" s="107">
        <f t="shared" si="2"/>
        <v>19</v>
      </c>
      <c r="AE21" s="24">
        <v>1</v>
      </c>
    </row>
    <row r="22" spans="1:31" ht="18">
      <c r="A22" s="65"/>
      <c r="B22" s="116"/>
      <c r="C22" s="82" t="s">
        <v>36</v>
      </c>
      <c r="D22" s="82" t="s">
        <v>960</v>
      </c>
      <c r="E22" s="82" t="s">
        <v>356</v>
      </c>
      <c r="F22" s="155"/>
      <c r="G22" s="17"/>
      <c r="H22" s="16"/>
      <c r="I22" s="17"/>
      <c r="J22" s="16">
        <v>15</v>
      </c>
      <c r="K22" s="83">
        <v>29</v>
      </c>
      <c r="L22" s="37"/>
      <c r="M22" s="18"/>
      <c r="N22" s="16"/>
      <c r="O22" s="83"/>
      <c r="P22" s="89"/>
      <c r="Q22" s="90"/>
      <c r="R22" s="89"/>
      <c r="S22" s="91"/>
      <c r="T22" s="39"/>
      <c r="U22" s="18"/>
      <c r="V22" s="39"/>
      <c r="W22" s="18"/>
      <c r="X22" s="39"/>
      <c r="Y22" s="84"/>
      <c r="Z22" s="16"/>
      <c r="AA22" s="17"/>
      <c r="AB22" s="106">
        <f t="shared" si="0"/>
        <v>43.5</v>
      </c>
      <c r="AC22" s="18">
        <f t="shared" si="1"/>
        <v>29</v>
      </c>
      <c r="AD22" s="107">
        <f t="shared" si="2"/>
        <v>20</v>
      </c>
      <c r="AE22" s="24">
        <v>1</v>
      </c>
    </row>
    <row r="23" spans="1:31" ht="18">
      <c r="A23" s="65"/>
      <c r="B23" s="116"/>
      <c r="C23" s="82" t="s">
        <v>961</v>
      </c>
      <c r="D23" s="82" t="s">
        <v>962</v>
      </c>
      <c r="E23" s="82" t="s">
        <v>353</v>
      </c>
      <c r="F23" s="155"/>
      <c r="G23" s="17"/>
      <c r="H23" s="16"/>
      <c r="I23" s="17"/>
      <c r="J23" s="16">
        <v>16</v>
      </c>
      <c r="K23" s="83">
        <v>28</v>
      </c>
      <c r="L23" s="37"/>
      <c r="M23" s="18"/>
      <c r="N23" s="16"/>
      <c r="O23" s="83"/>
      <c r="P23" s="89"/>
      <c r="Q23" s="90"/>
      <c r="R23" s="89"/>
      <c r="S23" s="91"/>
      <c r="T23" s="39"/>
      <c r="U23" s="18"/>
      <c r="V23" s="39"/>
      <c r="W23" s="18"/>
      <c r="X23" s="39"/>
      <c r="Y23" s="84"/>
      <c r="Z23" s="16"/>
      <c r="AA23" s="17"/>
      <c r="AB23" s="106">
        <f t="shared" si="0"/>
        <v>42</v>
      </c>
      <c r="AC23" s="18">
        <f t="shared" si="1"/>
        <v>28</v>
      </c>
      <c r="AD23" s="107">
        <f t="shared" si="2"/>
        <v>21</v>
      </c>
      <c r="AE23" s="24">
        <v>1</v>
      </c>
    </row>
    <row r="24" spans="1:31" ht="18">
      <c r="A24" s="200" t="s">
        <v>273</v>
      </c>
      <c r="B24" s="199" t="s">
        <v>824</v>
      </c>
      <c r="C24" s="200" t="s">
        <v>78</v>
      </c>
      <c r="D24" s="200" t="s">
        <v>102</v>
      </c>
      <c r="E24" s="200" t="s">
        <v>356</v>
      </c>
      <c r="F24" s="16">
        <v>9</v>
      </c>
      <c r="G24" s="17">
        <v>40</v>
      </c>
      <c r="H24" s="16"/>
      <c r="I24" s="17"/>
      <c r="J24" s="16"/>
      <c r="K24" s="83"/>
      <c r="L24" s="37"/>
      <c r="M24" s="18"/>
      <c r="N24" s="16"/>
      <c r="O24" s="83"/>
      <c r="P24" s="89"/>
      <c r="Q24" s="90"/>
      <c r="R24" s="89"/>
      <c r="S24" s="91"/>
      <c r="T24" s="39"/>
      <c r="U24" s="18"/>
      <c r="V24" s="39"/>
      <c r="W24" s="18"/>
      <c r="X24" s="39"/>
      <c r="Y24" s="84"/>
      <c r="Z24" s="16"/>
      <c r="AA24" s="17"/>
      <c r="AB24" s="106">
        <f t="shared" si="0"/>
        <v>40</v>
      </c>
      <c r="AC24" s="18">
        <f t="shared" si="1"/>
        <v>40</v>
      </c>
      <c r="AD24" s="107">
        <f t="shared" si="2"/>
        <v>22</v>
      </c>
      <c r="AE24" s="24">
        <v>1</v>
      </c>
    </row>
    <row r="25" spans="1:31" ht="18">
      <c r="A25" s="54"/>
      <c r="B25" s="206">
        <v>37257</v>
      </c>
      <c r="C25" s="60" t="s">
        <v>869</v>
      </c>
      <c r="D25" s="60" t="s">
        <v>40</v>
      </c>
      <c r="E25" s="60" t="s">
        <v>318</v>
      </c>
      <c r="F25" s="16"/>
      <c r="G25" s="17"/>
      <c r="H25" s="16">
        <v>11</v>
      </c>
      <c r="I25" s="17">
        <v>36</v>
      </c>
      <c r="J25" s="16"/>
      <c r="K25" s="83"/>
      <c r="L25" s="37"/>
      <c r="M25" s="18"/>
      <c r="N25" s="16"/>
      <c r="O25" s="83"/>
      <c r="P25" s="89"/>
      <c r="Q25" s="90"/>
      <c r="R25" s="89"/>
      <c r="S25" s="91"/>
      <c r="T25" s="39"/>
      <c r="U25" s="18"/>
      <c r="V25" s="39"/>
      <c r="W25" s="18"/>
      <c r="X25" s="39"/>
      <c r="Y25" s="84"/>
      <c r="Z25" s="16"/>
      <c r="AA25" s="17"/>
      <c r="AB25" s="106">
        <f t="shared" si="0"/>
        <v>36</v>
      </c>
      <c r="AC25" s="18">
        <f t="shared" si="1"/>
        <v>36</v>
      </c>
      <c r="AD25" s="107">
        <f t="shared" si="2"/>
        <v>23</v>
      </c>
      <c r="AE25" s="57">
        <v>1</v>
      </c>
    </row>
    <row r="26" spans="1:31" ht="18">
      <c r="A26" s="70"/>
      <c r="B26" s="182"/>
      <c r="C26" s="204" t="s">
        <v>1074</v>
      </c>
      <c r="D26" s="115" t="s">
        <v>744</v>
      </c>
      <c r="E26" s="60" t="s">
        <v>1075</v>
      </c>
      <c r="F26" s="155"/>
      <c r="G26" s="17"/>
      <c r="H26" s="16"/>
      <c r="I26" s="17"/>
      <c r="J26" s="16"/>
      <c r="K26" s="83"/>
      <c r="L26" s="37">
        <v>1</v>
      </c>
      <c r="M26" s="18">
        <v>0</v>
      </c>
      <c r="N26" s="16"/>
      <c r="O26" s="83"/>
      <c r="P26" s="89"/>
      <c r="Q26" s="90"/>
      <c r="R26" s="89"/>
      <c r="S26" s="91"/>
      <c r="T26" s="39"/>
      <c r="U26" s="18"/>
      <c r="V26" s="39"/>
      <c r="W26" s="18"/>
      <c r="X26" s="39"/>
      <c r="Y26" s="84"/>
      <c r="Z26" s="16"/>
      <c r="AA26" s="17"/>
      <c r="AB26" s="106">
        <f t="shared" si="0"/>
        <v>0</v>
      </c>
      <c r="AC26" s="18">
        <f t="shared" si="1"/>
        <v>0</v>
      </c>
      <c r="AD26" s="107">
        <f t="shared" si="2"/>
        <v>24</v>
      </c>
      <c r="AE26" s="57">
        <v>1</v>
      </c>
    </row>
    <row r="27" spans="1:31" ht="18">
      <c r="A27" s="54"/>
      <c r="B27" s="54"/>
      <c r="C27" s="176"/>
      <c r="D27" s="70"/>
      <c r="E27" s="60"/>
      <c r="F27" s="16"/>
      <c r="G27" s="17"/>
      <c r="H27" s="16"/>
      <c r="I27" s="17"/>
      <c r="J27" s="16"/>
      <c r="K27" s="83"/>
      <c r="L27" s="37"/>
      <c r="M27" s="18"/>
      <c r="N27" s="16"/>
      <c r="O27" s="83"/>
      <c r="P27" s="89"/>
      <c r="Q27" s="90"/>
      <c r="R27" s="89"/>
      <c r="S27" s="91"/>
      <c r="T27" s="39"/>
      <c r="U27" s="18"/>
      <c r="V27" s="39"/>
      <c r="W27" s="18"/>
      <c r="X27" s="39"/>
      <c r="Y27" s="84"/>
      <c r="Z27" s="16"/>
      <c r="AA27" s="17"/>
      <c r="AB27" s="106">
        <f t="shared" si="0"/>
        <v>0</v>
      </c>
      <c r="AC27" s="18">
        <f t="shared" si="1"/>
        <v>0</v>
      </c>
      <c r="AD27" s="107">
        <f t="shared" si="2"/>
        <v>25</v>
      </c>
      <c r="AE27" s="57"/>
    </row>
    <row r="28" spans="1:31" ht="18">
      <c r="A28" s="65"/>
      <c r="B28" s="116"/>
      <c r="C28" s="65"/>
      <c r="D28" s="65"/>
      <c r="E28" s="65"/>
      <c r="F28" s="155"/>
      <c r="G28" s="17"/>
      <c r="H28" s="16"/>
      <c r="I28" s="17"/>
      <c r="J28" s="16"/>
      <c r="K28" s="83"/>
      <c r="L28" s="37"/>
      <c r="M28" s="18"/>
      <c r="N28" s="16"/>
      <c r="O28" s="83"/>
      <c r="P28" s="89"/>
      <c r="Q28" s="90"/>
      <c r="R28" s="89"/>
      <c r="S28" s="91"/>
      <c r="T28" s="39"/>
      <c r="U28" s="18"/>
      <c r="V28" s="39"/>
      <c r="W28" s="18"/>
      <c r="X28" s="39"/>
      <c r="Y28" s="84"/>
      <c r="Z28" s="16"/>
      <c r="AA28" s="17"/>
      <c r="AB28" s="106">
        <f t="shared" si="0"/>
        <v>0</v>
      </c>
      <c r="AC28" s="18">
        <f t="shared" si="1"/>
        <v>0</v>
      </c>
      <c r="AD28" s="107">
        <f t="shared" si="2"/>
        <v>26</v>
      </c>
      <c r="AE28" s="24"/>
    </row>
    <row r="29" spans="1:31" ht="18">
      <c r="A29" s="65"/>
      <c r="B29" s="116"/>
      <c r="C29" s="65"/>
      <c r="D29" s="65"/>
      <c r="E29" s="65"/>
      <c r="F29" s="155"/>
      <c r="G29" s="17"/>
      <c r="H29" s="16"/>
      <c r="I29" s="17"/>
      <c r="J29" s="16"/>
      <c r="K29" s="83"/>
      <c r="L29" s="37"/>
      <c r="M29" s="18"/>
      <c r="N29" s="16"/>
      <c r="O29" s="83"/>
      <c r="P29" s="89"/>
      <c r="Q29" s="90"/>
      <c r="R29" s="89"/>
      <c r="S29" s="91"/>
      <c r="T29" s="39"/>
      <c r="U29" s="18"/>
      <c r="V29" s="39"/>
      <c r="W29" s="18"/>
      <c r="X29" s="39"/>
      <c r="Y29" s="84"/>
      <c r="Z29" s="16"/>
      <c r="AA29" s="17"/>
      <c r="AB29" s="106">
        <f t="shared" si="0"/>
        <v>0</v>
      </c>
      <c r="AC29" s="18">
        <f t="shared" si="1"/>
        <v>0</v>
      </c>
      <c r="AD29" s="107">
        <f t="shared" si="2"/>
        <v>27</v>
      </c>
      <c r="AE29" s="24"/>
    </row>
    <row r="30" spans="1:31" ht="18">
      <c r="A30" s="65"/>
      <c r="B30" s="116"/>
      <c r="C30" s="65"/>
      <c r="D30" s="65"/>
      <c r="E30" s="65"/>
      <c r="F30" s="155"/>
      <c r="G30" s="17"/>
      <c r="H30" s="16"/>
      <c r="I30" s="17"/>
      <c r="J30" s="16"/>
      <c r="K30" s="83"/>
      <c r="L30" s="37"/>
      <c r="M30" s="18"/>
      <c r="N30" s="16"/>
      <c r="O30" s="83"/>
      <c r="P30" s="89"/>
      <c r="Q30" s="90"/>
      <c r="R30" s="89"/>
      <c r="S30" s="91"/>
      <c r="T30" s="39"/>
      <c r="U30" s="18"/>
      <c r="V30" s="39"/>
      <c r="W30" s="18"/>
      <c r="X30" s="39"/>
      <c r="Y30" s="84"/>
      <c r="Z30" s="16"/>
      <c r="AA30" s="17"/>
      <c r="AB30" s="106">
        <f t="shared" si="0"/>
        <v>0</v>
      </c>
      <c r="AC30" s="18">
        <f t="shared" si="1"/>
        <v>0</v>
      </c>
      <c r="AD30" s="107">
        <f t="shared" si="2"/>
        <v>28</v>
      </c>
      <c r="AE30" s="24"/>
    </row>
    <row r="31" spans="1:31" ht="18">
      <c r="A31" s="65"/>
      <c r="B31" s="116"/>
      <c r="C31" s="65"/>
      <c r="D31" s="65"/>
      <c r="E31" s="65"/>
      <c r="F31" s="155"/>
      <c r="G31" s="17"/>
      <c r="H31" s="16"/>
      <c r="I31" s="17"/>
      <c r="J31" s="16"/>
      <c r="K31" s="83"/>
      <c r="L31" s="37"/>
      <c r="M31" s="18"/>
      <c r="N31" s="16"/>
      <c r="O31" s="83"/>
      <c r="P31" s="89"/>
      <c r="Q31" s="90"/>
      <c r="R31" s="89"/>
      <c r="S31" s="91"/>
      <c r="T31" s="39"/>
      <c r="U31" s="18"/>
      <c r="V31" s="39"/>
      <c r="W31" s="18"/>
      <c r="X31" s="39"/>
      <c r="Y31" s="84"/>
      <c r="Z31" s="16"/>
      <c r="AA31" s="17"/>
      <c r="AB31" s="106">
        <f t="shared" si="0"/>
        <v>0</v>
      </c>
      <c r="AC31" s="18">
        <f t="shared" si="1"/>
        <v>0</v>
      </c>
      <c r="AD31" s="107">
        <f t="shared" si="2"/>
        <v>29</v>
      </c>
      <c r="AE31" s="24"/>
    </row>
    <row r="32" spans="1:31" ht="18">
      <c r="A32" s="65"/>
      <c r="B32" s="116"/>
      <c r="C32" s="65"/>
      <c r="D32" s="65"/>
      <c r="E32" s="65"/>
      <c r="F32" s="155"/>
      <c r="G32" s="17"/>
      <c r="H32" s="16"/>
      <c r="I32" s="17"/>
      <c r="J32" s="16"/>
      <c r="K32" s="83"/>
      <c r="L32" s="37"/>
      <c r="M32" s="18"/>
      <c r="N32" s="16"/>
      <c r="O32" s="83"/>
      <c r="P32" s="89"/>
      <c r="Q32" s="90"/>
      <c r="R32" s="89"/>
      <c r="S32" s="91"/>
      <c r="T32" s="39"/>
      <c r="U32" s="18"/>
      <c r="V32" s="39"/>
      <c r="W32" s="18"/>
      <c r="X32" s="39"/>
      <c r="Y32" s="84"/>
      <c r="Z32" s="16"/>
      <c r="AA32" s="17"/>
      <c r="AB32" s="106">
        <f t="shared" si="0"/>
        <v>0</v>
      </c>
      <c r="AC32" s="18">
        <f t="shared" si="1"/>
        <v>0</v>
      </c>
      <c r="AD32" s="107">
        <f t="shared" si="2"/>
        <v>30</v>
      </c>
      <c r="AE32" s="24"/>
    </row>
    <row r="33" spans="1:31" ht="18">
      <c r="A33" s="65"/>
      <c r="B33" s="96"/>
      <c r="C33" s="65"/>
      <c r="D33" s="65"/>
      <c r="E33" s="65"/>
      <c r="F33" s="16"/>
      <c r="G33" s="17"/>
      <c r="H33" s="16"/>
      <c r="I33" s="17"/>
      <c r="J33" s="16"/>
      <c r="K33" s="83"/>
      <c r="L33" s="37"/>
      <c r="M33" s="18"/>
      <c r="N33" s="16"/>
      <c r="O33" s="83"/>
      <c r="P33" s="89"/>
      <c r="Q33" s="90"/>
      <c r="R33" s="89"/>
      <c r="S33" s="91"/>
      <c r="T33" s="39"/>
      <c r="U33" s="18"/>
      <c r="V33" s="39"/>
      <c r="W33" s="18"/>
      <c r="X33" s="39"/>
      <c r="Y33" s="84"/>
      <c r="Z33" s="16"/>
      <c r="AA33" s="17"/>
      <c r="AB33" s="106">
        <f t="shared" si="0"/>
        <v>0</v>
      </c>
      <c r="AC33" s="18">
        <f t="shared" si="1"/>
        <v>0</v>
      </c>
      <c r="AD33" s="107">
        <f t="shared" si="2"/>
        <v>31</v>
      </c>
      <c r="AE33" s="57"/>
    </row>
    <row r="34" spans="1:31" ht="18">
      <c r="A34" s="65"/>
      <c r="B34" s="65"/>
      <c r="C34" s="70"/>
      <c r="D34" s="66"/>
      <c r="E34" s="63"/>
      <c r="F34" s="16"/>
      <c r="G34" s="17"/>
      <c r="H34" s="16"/>
      <c r="I34" s="17"/>
      <c r="J34" s="16"/>
      <c r="K34" s="83"/>
      <c r="L34" s="37"/>
      <c r="M34" s="18"/>
      <c r="N34" s="16"/>
      <c r="O34" s="83"/>
      <c r="P34" s="89"/>
      <c r="Q34" s="90"/>
      <c r="R34" s="89"/>
      <c r="S34" s="91"/>
      <c r="T34" s="39"/>
      <c r="U34" s="18"/>
      <c r="V34" s="39"/>
      <c r="W34" s="18"/>
      <c r="X34" s="39"/>
      <c r="Y34" s="84"/>
      <c r="Z34" s="16"/>
      <c r="AA34" s="17"/>
      <c r="AB34" s="106">
        <f t="shared" si="0"/>
        <v>0</v>
      </c>
      <c r="AC34" s="18">
        <f t="shared" si="1"/>
        <v>0</v>
      </c>
      <c r="AD34" s="107">
        <f t="shared" si="2"/>
        <v>32</v>
      </c>
      <c r="AE34" s="57"/>
    </row>
    <row r="35" spans="1:31" ht="18">
      <c r="A35" s="65"/>
      <c r="B35" s="68"/>
      <c r="C35" s="65"/>
      <c r="D35" s="65"/>
      <c r="E35" s="11"/>
      <c r="F35" s="16"/>
      <c r="G35" s="17"/>
      <c r="H35" s="16"/>
      <c r="I35" s="17"/>
      <c r="J35" s="16"/>
      <c r="K35" s="83"/>
      <c r="L35" s="37"/>
      <c r="M35" s="18"/>
      <c r="N35" s="16"/>
      <c r="O35" s="83"/>
      <c r="P35" s="89"/>
      <c r="Q35" s="90"/>
      <c r="R35" s="89"/>
      <c r="S35" s="91"/>
      <c r="T35" s="39"/>
      <c r="U35" s="18"/>
      <c r="V35" s="39"/>
      <c r="W35" s="18"/>
      <c r="X35" s="39"/>
      <c r="Y35" s="84"/>
      <c r="Z35" s="16"/>
      <c r="AA35" s="17"/>
      <c r="AB35" s="106">
        <f t="shared" si="0"/>
        <v>0</v>
      </c>
      <c r="AC35" s="18">
        <f t="shared" si="1"/>
        <v>0</v>
      </c>
      <c r="AD35" s="107">
        <f t="shared" si="2"/>
        <v>33</v>
      </c>
      <c r="AE35" s="57"/>
    </row>
    <row r="36" spans="1:31" ht="18">
      <c r="A36" s="65"/>
      <c r="B36" s="65"/>
      <c r="C36" s="12"/>
      <c r="D36" s="12"/>
      <c r="E36" s="11"/>
      <c r="F36" s="16"/>
      <c r="G36" s="17"/>
      <c r="H36" s="16"/>
      <c r="I36" s="17"/>
      <c r="J36" s="16"/>
      <c r="K36" s="83"/>
      <c r="L36" s="37"/>
      <c r="M36" s="18"/>
      <c r="N36" s="16"/>
      <c r="O36" s="83"/>
      <c r="P36" s="89"/>
      <c r="Q36" s="90"/>
      <c r="R36" s="89"/>
      <c r="S36" s="91"/>
      <c r="T36" s="39"/>
      <c r="U36" s="18"/>
      <c r="V36" s="39"/>
      <c r="W36" s="18"/>
      <c r="X36" s="39"/>
      <c r="Y36" s="84"/>
      <c r="Z36" s="16"/>
      <c r="AA36" s="17"/>
      <c r="AB36" s="106">
        <f t="shared" si="0"/>
        <v>0</v>
      </c>
      <c r="AC36" s="18">
        <f t="shared" si="1"/>
        <v>0</v>
      </c>
      <c r="AD36" s="107">
        <f t="shared" si="2"/>
        <v>34</v>
      </c>
      <c r="AE36" s="57"/>
    </row>
    <row r="37" spans="1:31" ht="18">
      <c r="A37" s="65"/>
      <c r="B37" s="65"/>
      <c r="C37" s="56"/>
      <c r="D37" s="56"/>
      <c r="E37" s="11"/>
      <c r="F37" s="16"/>
      <c r="G37" s="17"/>
      <c r="H37" s="16"/>
      <c r="I37" s="17"/>
      <c r="J37" s="16"/>
      <c r="K37" s="83"/>
      <c r="L37" s="37"/>
      <c r="M37" s="18"/>
      <c r="N37" s="16"/>
      <c r="O37" s="83"/>
      <c r="P37" s="89"/>
      <c r="Q37" s="90"/>
      <c r="R37" s="89"/>
      <c r="S37" s="91"/>
      <c r="T37" s="39"/>
      <c r="U37" s="18"/>
      <c r="V37" s="39"/>
      <c r="W37" s="18"/>
      <c r="X37" s="39"/>
      <c r="Y37" s="84"/>
      <c r="Z37" s="16"/>
      <c r="AA37" s="17"/>
      <c r="AB37" s="106">
        <f t="shared" si="0"/>
        <v>0</v>
      </c>
      <c r="AC37" s="18">
        <f t="shared" si="1"/>
        <v>0</v>
      </c>
      <c r="AD37" s="107">
        <f t="shared" si="2"/>
        <v>35</v>
      </c>
      <c r="AE37" s="57"/>
    </row>
    <row r="38" spans="1:31" ht="18">
      <c r="A38" s="65"/>
      <c r="B38" s="65"/>
      <c r="C38" s="56"/>
      <c r="D38" s="56"/>
      <c r="E38" s="11"/>
      <c r="F38" s="16"/>
      <c r="G38" s="17"/>
      <c r="H38" s="16"/>
      <c r="I38" s="17"/>
      <c r="J38" s="16"/>
      <c r="K38" s="83"/>
      <c r="L38" s="37"/>
      <c r="M38" s="18"/>
      <c r="N38" s="16"/>
      <c r="O38" s="83"/>
      <c r="P38" s="89"/>
      <c r="Q38" s="90"/>
      <c r="R38" s="89"/>
      <c r="S38" s="91"/>
      <c r="T38" s="39"/>
      <c r="U38" s="18"/>
      <c r="V38" s="39"/>
      <c r="W38" s="18"/>
      <c r="X38" s="39"/>
      <c r="Y38" s="84"/>
      <c r="Z38" s="16"/>
      <c r="AA38" s="17"/>
      <c r="AB38" s="106">
        <f t="shared" si="0"/>
        <v>0</v>
      </c>
      <c r="AC38" s="18">
        <f t="shared" si="1"/>
        <v>0</v>
      </c>
      <c r="AD38" s="107">
        <f t="shared" si="2"/>
        <v>36</v>
      </c>
      <c r="AE38" s="57"/>
    </row>
    <row r="39" spans="1:31" ht="18">
      <c r="A39" s="65"/>
      <c r="B39" s="54"/>
      <c r="C39" s="176"/>
      <c r="D39" s="70"/>
      <c r="E39" s="63"/>
      <c r="F39" s="16"/>
      <c r="G39" s="17"/>
      <c r="H39" s="16"/>
      <c r="I39" s="17"/>
      <c r="J39" s="16"/>
      <c r="K39" s="83"/>
      <c r="L39" s="37"/>
      <c r="M39" s="18"/>
      <c r="N39" s="16"/>
      <c r="O39" s="83"/>
      <c r="P39" s="89"/>
      <c r="Q39" s="90"/>
      <c r="R39" s="89"/>
      <c r="S39" s="91"/>
      <c r="T39" s="39"/>
      <c r="U39" s="18"/>
      <c r="V39" s="39"/>
      <c r="W39" s="18"/>
      <c r="X39" s="39"/>
      <c r="Y39" s="84"/>
      <c r="Z39" s="16"/>
      <c r="AA39" s="17"/>
      <c r="AB39" s="106">
        <f t="shared" si="0"/>
        <v>0</v>
      </c>
      <c r="AC39" s="18">
        <f t="shared" si="1"/>
        <v>0</v>
      </c>
      <c r="AD39" s="107">
        <f t="shared" si="2"/>
        <v>37</v>
      </c>
      <c r="AE39" s="57"/>
    </row>
    <row r="40" spans="1:31" ht="18">
      <c r="A40" s="65"/>
      <c r="B40" s="65"/>
      <c r="C40" s="40"/>
      <c r="D40" s="12"/>
      <c r="E40" s="11"/>
      <c r="F40" s="16"/>
      <c r="G40" s="17"/>
      <c r="H40" s="16"/>
      <c r="I40" s="17"/>
      <c r="J40" s="16"/>
      <c r="K40" s="83"/>
      <c r="L40" s="37"/>
      <c r="M40" s="18"/>
      <c r="N40" s="16"/>
      <c r="O40" s="83"/>
      <c r="P40" s="89"/>
      <c r="Q40" s="90"/>
      <c r="R40" s="89"/>
      <c r="S40" s="91"/>
      <c r="T40" s="39"/>
      <c r="U40" s="18"/>
      <c r="V40" s="39"/>
      <c r="W40" s="18"/>
      <c r="X40" s="39"/>
      <c r="Y40" s="84"/>
      <c r="Z40" s="16"/>
      <c r="AA40" s="17"/>
      <c r="AB40" s="106">
        <f t="shared" si="0"/>
        <v>0</v>
      </c>
      <c r="AC40" s="18">
        <f t="shared" si="1"/>
        <v>0</v>
      </c>
      <c r="AD40" s="107">
        <f t="shared" si="2"/>
        <v>38</v>
      </c>
    </row>
    <row r="41" spans="1:31" ht="18">
      <c r="A41" s="65"/>
      <c r="B41" s="65"/>
      <c r="C41" s="40"/>
      <c r="D41" s="12"/>
      <c r="E41" s="11"/>
      <c r="F41" s="16"/>
      <c r="G41" s="17"/>
      <c r="H41" s="16"/>
      <c r="I41" s="17"/>
      <c r="J41" s="16"/>
      <c r="K41" s="83"/>
      <c r="L41" s="37"/>
      <c r="M41" s="18"/>
      <c r="N41" s="16"/>
      <c r="O41" s="83"/>
      <c r="P41" s="89"/>
      <c r="Q41" s="90"/>
      <c r="R41" s="89"/>
      <c r="S41" s="91"/>
      <c r="T41" s="39"/>
      <c r="U41" s="18"/>
      <c r="V41" s="39"/>
      <c r="W41" s="18"/>
      <c r="X41" s="39"/>
      <c r="Y41" s="84"/>
      <c r="Z41" s="16"/>
      <c r="AA41" s="17"/>
      <c r="AB41" s="106">
        <f t="shared" si="0"/>
        <v>0</v>
      </c>
      <c r="AC41" s="18">
        <f t="shared" si="1"/>
        <v>0</v>
      </c>
      <c r="AD41" s="107">
        <f t="shared" si="2"/>
        <v>39</v>
      </c>
    </row>
    <row r="42" spans="1:31" ht="18">
      <c r="A42" s="65"/>
      <c r="B42" s="65"/>
      <c r="C42" s="40"/>
      <c r="D42" s="12"/>
      <c r="E42" s="11"/>
      <c r="F42" s="16"/>
      <c r="G42" s="17"/>
      <c r="H42" s="16"/>
      <c r="I42" s="17"/>
      <c r="J42" s="16"/>
      <c r="K42" s="83"/>
      <c r="L42" s="37"/>
      <c r="M42" s="18"/>
      <c r="N42" s="16"/>
      <c r="O42" s="83"/>
      <c r="P42" s="89"/>
      <c r="Q42" s="90"/>
      <c r="R42" s="89"/>
      <c r="S42" s="91"/>
      <c r="T42" s="39"/>
      <c r="U42" s="18"/>
      <c r="V42" s="39"/>
      <c r="W42" s="18"/>
      <c r="X42" s="39"/>
      <c r="Y42" s="84"/>
      <c r="Z42" s="16"/>
      <c r="AA42" s="17"/>
      <c r="AB42" s="106">
        <f t="shared" si="0"/>
        <v>0</v>
      </c>
      <c r="AC42" s="18">
        <f t="shared" si="1"/>
        <v>0</v>
      </c>
      <c r="AD42" s="107">
        <f t="shared" si="2"/>
        <v>40</v>
      </c>
    </row>
    <row r="43" spans="1:31" ht="18">
      <c r="A43" s="65"/>
      <c r="B43" s="65"/>
      <c r="C43" s="40"/>
      <c r="D43" s="12"/>
      <c r="E43" s="11"/>
      <c r="F43" s="16"/>
      <c r="G43" s="17"/>
      <c r="H43" s="16"/>
      <c r="I43" s="17"/>
      <c r="J43" s="16"/>
      <c r="K43" s="83"/>
      <c r="L43" s="37"/>
      <c r="M43" s="18"/>
      <c r="N43" s="16"/>
      <c r="O43" s="83"/>
      <c r="P43" s="89"/>
      <c r="Q43" s="90"/>
      <c r="R43" s="89"/>
      <c r="S43" s="91"/>
      <c r="T43" s="39"/>
      <c r="U43" s="18"/>
      <c r="V43" s="39"/>
      <c r="W43" s="18"/>
      <c r="X43" s="39"/>
      <c r="Y43" s="84"/>
      <c r="Z43" s="16"/>
      <c r="AA43" s="17"/>
      <c r="AB43" s="106">
        <f t="shared" si="0"/>
        <v>0</v>
      </c>
      <c r="AC43" s="18">
        <f t="shared" si="1"/>
        <v>0</v>
      </c>
      <c r="AD43" s="107">
        <f t="shared" si="2"/>
        <v>41</v>
      </c>
    </row>
  </sheetData>
  <mergeCells count="14"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  <mergeCell ref="Z1:AA1"/>
    <mergeCell ref="AB1:AD1"/>
  </mergeCells>
  <conditionalFormatting sqref="C13:E13 C3:E11">
    <cfRule type="expression" dxfId="183" priority="85" stopIfTrue="1">
      <formula>#REF!="F"</formula>
    </cfRule>
    <cfRule type="expression" dxfId="182" priority="86" stopIfTrue="1">
      <formula>#REF!="M"</formula>
    </cfRule>
  </conditionalFormatting>
  <conditionalFormatting sqref="C3:E4 C14:E22">
    <cfRule type="expression" dxfId="181" priority="81" stopIfTrue="1">
      <formula>$I3="F"</formula>
    </cfRule>
    <cfRule type="expression" dxfId="180" priority="82" stopIfTrue="1">
      <formula>$I3="M"</formula>
    </cfRule>
  </conditionalFormatting>
  <conditionalFormatting sqref="C3:C4 C14:E22">
    <cfRule type="expression" dxfId="179" priority="79" stopIfTrue="1">
      <formula>$J3="F"</formula>
    </cfRule>
    <cfRule type="expression" dxfId="178" priority="80" stopIfTrue="1">
      <formula>$J3="M"</formula>
    </cfRule>
  </conditionalFormatting>
  <conditionalFormatting sqref="C3:E4">
    <cfRule type="expression" dxfId="177" priority="77" stopIfTrue="1">
      <formula>$J3="F"</formula>
    </cfRule>
    <cfRule type="expression" dxfId="176" priority="78" stopIfTrue="1">
      <formula>$J3="M"</formula>
    </cfRule>
  </conditionalFormatting>
  <conditionalFormatting sqref="C13:E13">
    <cfRule type="expression" dxfId="175" priority="75" stopIfTrue="1">
      <formula>$I13="F"</formula>
    </cfRule>
    <cfRule type="expression" dxfId="174" priority="76" stopIfTrue="1">
      <formula>$I13="M"</formula>
    </cfRule>
  </conditionalFormatting>
  <conditionalFormatting sqref="C13">
    <cfRule type="expression" dxfId="173" priority="73" stopIfTrue="1">
      <formula>$J13="F"</formula>
    </cfRule>
    <cfRule type="expression" dxfId="172" priority="74" stopIfTrue="1">
      <formula>$J13="M"</formula>
    </cfRule>
  </conditionalFormatting>
  <conditionalFormatting sqref="C13:E13">
    <cfRule type="expression" dxfId="171" priority="71" stopIfTrue="1">
      <formula>$J13="F"</formula>
    </cfRule>
    <cfRule type="expression" dxfId="170" priority="72" stopIfTrue="1">
      <formula>$J13="M"</formula>
    </cfRule>
  </conditionalFormatting>
  <conditionalFormatting sqref="C9:E9">
    <cfRule type="expression" dxfId="169" priority="9" stopIfTrue="1">
      <formula>#REF!="F"</formula>
    </cfRule>
    <cfRule type="expression" dxfId="168" priority="10" stopIfTrue="1">
      <formula>#REF!="M"</formula>
    </cfRule>
  </conditionalFormatting>
  <conditionalFormatting sqref="C10:E10">
    <cfRule type="expression" dxfId="167" priority="7" stopIfTrue="1">
      <formula>#REF!="F"</formula>
    </cfRule>
    <cfRule type="expression" dxfId="166" priority="8" stopIfTrue="1">
      <formula>#REF!="M"</formula>
    </cfRule>
  </conditionalFormatting>
  <conditionalFormatting sqref="C11:E11">
    <cfRule type="expression" dxfId="165" priority="1" stopIfTrue="1">
      <formula>$J11="F"</formula>
    </cfRule>
    <cfRule type="expression" dxfId="164" priority="2" stopIfTrue="1">
      <formula>$J11="M"</formula>
    </cfRule>
  </conditionalFormatting>
  <conditionalFormatting sqref="C11:E11">
    <cfRule type="expression" dxfId="163" priority="5" stopIfTrue="1">
      <formula>$I11="F"</formula>
    </cfRule>
    <cfRule type="expression" dxfId="162" priority="6" stopIfTrue="1">
      <formula>$I11="M"</formula>
    </cfRule>
  </conditionalFormatting>
  <conditionalFormatting sqref="C11">
    <cfRule type="expression" dxfId="161" priority="3" stopIfTrue="1">
      <formula>$J11="F"</formula>
    </cfRule>
    <cfRule type="expression" dxfId="160" priority="4" stopIfTrue="1">
      <formula>$J11="M"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MINI POUSSINE</vt:lpstr>
      <vt:lpstr>MINI POUSSIN</vt:lpstr>
      <vt:lpstr>POUSSINE</vt:lpstr>
      <vt:lpstr>POUSSIN</vt:lpstr>
      <vt:lpstr>PUPILLE F</vt:lpstr>
      <vt:lpstr>PUPILLE</vt:lpstr>
      <vt:lpstr>BENJAMINE</vt:lpstr>
      <vt:lpstr>BENJAMIN</vt:lpstr>
      <vt:lpstr>MINIME F</vt:lpstr>
      <vt:lpstr>MINIME H</vt:lpstr>
      <vt:lpstr>CADETTE</vt:lpstr>
      <vt:lpstr>CADET</vt:lpstr>
      <vt:lpstr>JUNIOR F</vt:lpstr>
      <vt:lpstr>JUNIOR H</vt:lpstr>
      <vt:lpstr>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Guiné</dc:creator>
  <cp:lastModifiedBy>utilisateur</cp:lastModifiedBy>
  <cp:revision>1</cp:revision>
  <cp:lastPrinted>2011-11-06T12:44:21Z</cp:lastPrinted>
  <dcterms:created xsi:type="dcterms:W3CDTF">2008-09-16T19:39:14Z</dcterms:created>
  <dcterms:modified xsi:type="dcterms:W3CDTF">2017-02-20T10:21:18Z</dcterms:modified>
</cp:coreProperties>
</file>